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4.xml" ContentType="application/vnd.openxmlformats-officedocument.themeOverrid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5.xml" ContentType="application/vnd.openxmlformats-officedocument.themeOverride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3.xml" ContentType="application/vnd.openxmlformats-officedocument.drawing+xml"/>
  <Override PartName="/xl/tables/table2.xml" ContentType="application/vnd.openxmlformats-officedocument.spreadsheetml.table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activeTab="15"/>
  </bookViews>
  <sheets>
    <sheet name="Содержание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306" r:id="rId7"/>
    <sheet name="7" sheetId="148" r:id="rId8"/>
    <sheet name="8" sheetId="307" r:id="rId9"/>
    <sheet name="9" sheetId="195" r:id="rId10"/>
    <sheet name="10" sheetId="137" r:id="rId11"/>
    <sheet name="11" sheetId="140" r:id="rId12"/>
    <sheet name="12" sheetId="143" r:id="rId13"/>
    <sheet name="13" sheetId="162" r:id="rId14"/>
    <sheet name="14" sheetId="169" r:id="rId15"/>
    <sheet name="15" sheetId="150" r:id="rId16"/>
    <sheet name="16" sheetId="193" r:id="rId17"/>
    <sheet name="17" sheetId="216" r:id="rId18"/>
    <sheet name="18" sheetId="177" r:id="rId19"/>
    <sheet name="19" sheetId="258" r:id="rId20"/>
    <sheet name="20" sheetId="218" r:id="rId21"/>
    <sheet name="21" sheetId="217" r:id="rId22"/>
    <sheet name="22" sheetId="165" r:id="rId23"/>
    <sheet name="23" sheetId="290" r:id="rId24"/>
    <sheet name="24" sheetId="303" r:id="rId25"/>
    <sheet name="25" sheetId="304" r:id="rId26"/>
    <sheet name="26" sheetId="276" r:id="rId27"/>
    <sheet name="27" sheetId="298" r:id="rId28"/>
    <sheet name="28" sheetId="288" r:id="rId29"/>
    <sheet name="29" sheetId="299" r:id="rId30"/>
    <sheet name="30" sheetId="300" r:id="rId31"/>
    <sheet name="31" sheetId="301" r:id="rId32"/>
    <sheet name="32" sheetId="296" r:id="rId33"/>
    <sheet name="33" sheetId="297" r:id="rId34"/>
    <sheet name="34" sheetId="214" r:id="rId35"/>
    <sheet name="35" sheetId="294" r:id="rId36"/>
    <sheet name="36" sheetId="271" r:id="rId37"/>
    <sheet name="37" sheetId="254" r:id="rId38"/>
    <sheet name="38" sheetId="264" r:id="rId39"/>
    <sheet name="39" sheetId="157" r:id="rId40"/>
    <sheet name="40" sheetId="295" r:id="rId41"/>
    <sheet name="41" sheetId="309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Toc19120761" localSheetId="0">Содержание!#REF!</definedName>
    <definedName name="h_555" localSheetId="19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35">#REF!</definedName>
    <definedName name="h_555" localSheetId="38">#REF!</definedName>
    <definedName name="h_555" localSheetId="40">#REF!</definedName>
    <definedName name="h_555" localSheetId="41">#REF!</definedName>
    <definedName name="h_555" localSheetId="6">#REF!</definedName>
    <definedName name="h_555" localSheetId="8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0">'10'!$D$5</definedName>
    <definedName name="tau" localSheetId="17">'17'!#REF!</definedName>
    <definedName name="tau" localSheetId="20">'20'!#REF!</definedName>
    <definedName name="tau" localSheetId="21">'21'!#REF!</definedName>
    <definedName name="а1" localSheetId="19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32">#REF!</definedName>
    <definedName name="а1" localSheetId="33">#REF!</definedName>
    <definedName name="а1" localSheetId="35">#REF!</definedName>
    <definedName name="а1" localSheetId="36">#REF!</definedName>
    <definedName name="а1" localSheetId="38">#REF!</definedName>
    <definedName name="а1" localSheetId="40">#REF!</definedName>
    <definedName name="а1" localSheetId="41">#REF!</definedName>
    <definedName name="а1" localSheetId="6">#REF!</definedName>
    <definedName name="а1" localSheetId="8">#REF!</definedName>
    <definedName name="а1">#REF!</definedName>
    <definedName name="ә" localSheetId="41">#REF!</definedName>
    <definedName name="ә">#REF!</definedName>
    <definedName name="ии" localSheetId="19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32">#REF!</definedName>
    <definedName name="ии" localSheetId="33">#REF!</definedName>
    <definedName name="ии" localSheetId="35">#REF!</definedName>
    <definedName name="ии" localSheetId="36">#REF!</definedName>
    <definedName name="ии" localSheetId="38">#REF!</definedName>
    <definedName name="ии" localSheetId="40">#REF!</definedName>
    <definedName name="ии" localSheetId="41">#REF!</definedName>
    <definedName name="ии" localSheetId="6">#REF!</definedName>
    <definedName name="ии" localSheetId="8">#REF!</definedName>
    <definedName name="ии">#REF!</definedName>
    <definedName name="н99" localSheetId="19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32">#REF!</definedName>
    <definedName name="н99" localSheetId="33">#REF!</definedName>
    <definedName name="н99" localSheetId="35">#REF!</definedName>
    <definedName name="н99" localSheetId="36">#REF!</definedName>
    <definedName name="н99" localSheetId="38">#REF!</definedName>
    <definedName name="н99" localSheetId="40">#REF!</definedName>
    <definedName name="н99" localSheetId="41">#REF!</definedName>
    <definedName name="н99" localSheetId="6">#REF!</definedName>
    <definedName name="н99" localSheetId="8">#REF!</definedName>
    <definedName name="н99">#REF!</definedName>
    <definedName name="_xlnm.Print_Area" localSheetId="1">'1'!$A$1:$J$20</definedName>
    <definedName name="_xlnm.Print_Area" localSheetId="10">'10'!$A$1:$T$78</definedName>
    <definedName name="_xlnm.Print_Area" localSheetId="11">'11'!$A$1:$S$33</definedName>
    <definedName name="_xlnm.Print_Area" localSheetId="12">'12'!$A$1:$Q$32</definedName>
    <definedName name="_xlnm.Print_Area" localSheetId="13">'13'!$A$1:$R$32</definedName>
    <definedName name="_xlnm.Print_Area" localSheetId="14">'14'!$A$1:$T$654</definedName>
    <definedName name="_xlnm.Print_Area" localSheetId="15">'15'!$A$1:$W$33</definedName>
    <definedName name="_xlnm.Print_Area" localSheetId="16">'16'!$A$1:$T$33</definedName>
    <definedName name="_xlnm.Print_Area" localSheetId="17">'17'!$A$1:$Q$33</definedName>
    <definedName name="_xlnm.Print_Area" localSheetId="18">'18'!$A$1:$S$33</definedName>
    <definedName name="_xlnm.Print_Area" localSheetId="19">'19'!$A$1:$Q$17</definedName>
    <definedName name="_xlnm.Print_Area" localSheetId="2">'2'!$A$1:$J$19</definedName>
    <definedName name="_xlnm.Print_Area" localSheetId="20">'20'!$A$1:$M$34</definedName>
    <definedName name="_xlnm.Print_Area" localSheetId="21">'21'!$A$1:$M$34</definedName>
    <definedName name="_xlnm.Print_Area" localSheetId="22">'22'!$A$1:$T$33</definedName>
    <definedName name="_xlnm.Print_Area" localSheetId="23">'23'!$A$1:$S$29</definedName>
    <definedName name="_xlnm.Print_Area" localSheetId="24">'24'!$A$1:$R$28</definedName>
    <definedName name="_xlnm.Print_Area" localSheetId="25">'25'!$A$1:$R$28</definedName>
    <definedName name="_xlnm.Print_Area" localSheetId="26">'26'!$A$1:$AA$26</definedName>
    <definedName name="_xlnm.Print_Area" localSheetId="27">'27'!$A$1:$R$33</definedName>
    <definedName name="_xlnm.Print_Area" localSheetId="28">'28'!$A$1:$M$38</definedName>
    <definedName name="_xlnm.Print_Area" localSheetId="29">'29'!$A$1:$P$39</definedName>
    <definedName name="_xlnm.Print_Area" localSheetId="3">'3'!$A$1:$K$19</definedName>
    <definedName name="_xlnm.Print_Area" localSheetId="32">'32'!$A$1:$V$17</definedName>
    <definedName name="_xlnm.Print_Area" localSheetId="33">'33'!$A$1:$T$17</definedName>
    <definedName name="_xlnm.Print_Area" localSheetId="34">'34'!$A$1:$S$33</definedName>
    <definedName name="_xlnm.Print_Area" localSheetId="35">'35'!$A$1:$S$33</definedName>
    <definedName name="_xlnm.Print_Area" localSheetId="36">'36'!$A$1:$T$45</definedName>
    <definedName name="_xlnm.Print_Area" localSheetId="37">'37'!$A$1:$Q$21</definedName>
    <definedName name="_xlnm.Print_Area" localSheetId="38">'38'!$A$1:$S$36</definedName>
    <definedName name="_xlnm.Print_Area" localSheetId="39">'39'!$A$1:$Q$10</definedName>
    <definedName name="_xlnm.Print_Area" localSheetId="4">'4'!$A$1:$I$20</definedName>
    <definedName name="_xlnm.Print_Area" localSheetId="40">'40'!$A$1:$P$10</definedName>
    <definedName name="_xlnm.Print_Area" localSheetId="41">'41'!$A$1:$Q$10</definedName>
    <definedName name="_xlnm.Print_Area" localSheetId="5">'5'!$A$1:$I$20</definedName>
    <definedName name="_xlnm.Print_Area" localSheetId="6">'6'!$A$1:$I$20</definedName>
    <definedName name="_xlnm.Print_Area" localSheetId="8">'8'!$A$1:$U$16</definedName>
    <definedName name="_xlnm.Print_Area" localSheetId="9">'9'!$A$1:$S$636</definedName>
    <definedName name="_xlnm.Print_Area" localSheetId="0">Содержание!$A$1:$G$45</definedName>
    <definedName name="Р99" localSheetId="19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32">#REF!</definedName>
    <definedName name="Р99" localSheetId="33">#REF!</definedName>
    <definedName name="Р99" localSheetId="35">#REF!</definedName>
    <definedName name="Р99" localSheetId="36">#REF!</definedName>
    <definedName name="Р99" localSheetId="38">#REF!</definedName>
    <definedName name="Р99" localSheetId="40">#REF!</definedName>
    <definedName name="Р99" localSheetId="41">#REF!</definedName>
    <definedName name="Р99" localSheetId="6">#REF!</definedName>
    <definedName name="Р99" localSheetId="8">#REF!</definedName>
    <definedName name="Р99">#REF!</definedName>
    <definedName name="цуцу" localSheetId="41">#REF!</definedName>
    <definedName name="цуцу">#REF!</definedName>
    <definedName name="цц" localSheetId="41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A9" i="2" l="1"/>
  <c r="A7" i="2" l="1"/>
  <c r="A3" i="2" l="1"/>
  <c r="A6" i="2"/>
  <c r="A4" i="2"/>
  <c r="A5" i="2"/>
  <c r="B1" i="254" l="1"/>
  <c r="B1" i="309"/>
  <c r="B1" i="295"/>
  <c r="B1" i="307"/>
  <c r="B1" i="271"/>
  <c r="B1" i="125"/>
  <c r="B1" i="306"/>
  <c r="B1" i="297"/>
  <c r="B1" i="296"/>
  <c r="B1" i="304"/>
  <c r="B1" i="303"/>
  <c r="B1" i="298"/>
  <c r="B1" i="294"/>
  <c r="B1" i="177"/>
  <c r="B1" i="264"/>
  <c r="B1" i="157"/>
  <c r="B1" i="169"/>
  <c r="B1" i="276" l="1"/>
  <c r="B1" i="290" l="1"/>
  <c r="B1" i="150" l="1"/>
  <c r="B1" i="52" l="1"/>
  <c r="B1" i="165" l="1"/>
  <c r="B1" i="214" l="1"/>
  <c r="B1" i="258"/>
  <c r="B1" i="143"/>
  <c r="B1" i="162"/>
  <c r="B1" i="140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7"/>
  <c r="B1" i="218"/>
  <c r="B1" i="216"/>
  <c r="B1" i="137"/>
  <c r="B1" i="195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93"/>
  <c r="B1" i="148"/>
  <c r="B1" i="176"/>
  <c r="B1" i="51"/>
  <c r="B1" i="50"/>
</calcChain>
</file>

<file path=xl/sharedStrings.xml><?xml version="1.0" encoding="utf-8"?>
<sst xmlns="http://schemas.openxmlformats.org/spreadsheetml/2006/main" count="577" uniqueCount="246">
  <si>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</si>
  <si>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</si>
  <si>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</si>
  <si>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</si>
  <si>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</si>
  <si>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</si>
  <si>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</si>
  <si>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</si>
  <si>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</si>
  <si>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</si>
  <si>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</si>
  <si>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</si>
  <si>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</si>
  <si>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</si>
  <si>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</si>
  <si>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</si>
  <si>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</si>
  <si>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</si>
  <si>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</si>
  <si>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</si>
  <si>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</si>
  <si>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</si>
  <si>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</si>
  <si>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</si>
  <si>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</si>
  <si>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</si>
  <si>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</si>
  <si>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</si>
  <si>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37</t>
  </si>
  <si>
    <t>Коридор процентных ставок и ставка TONIA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</si>
  <si>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</si>
  <si>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</si>
  <si>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</si>
  <si>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</si>
  <si>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</si>
  <si>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</si>
  <si>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</si>
  <si>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 xml:space="preserve"> US Energy Information Administration (EIA)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</si>
  <si>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</si>
  <si>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</si>
  <si>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</si>
  <si>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</si>
  <si>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</si>
  <si>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</si>
  <si>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</si>
  <si>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>Китай</t>
  </si>
  <si>
    <t>Россия</t>
  </si>
  <si>
    <t>США</t>
  </si>
  <si>
    <t xml:space="preserve">Год </t>
  </si>
  <si>
    <t xml:space="preserve"> </t>
  </si>
  <si>
    <t>Темп роста депозитов, в % г/г</t>
  </si>
  <si>
    <t>FusionLAB</t>
  </si>
  <si>
    <t>Фактическая инфляция</t>
  </si>
  <si>
    <t>КФБ</t>
  </si>
  <si>
    <t>График 1</t>
  </si>
  <si>
    <t>Тенговый счет НФ</t>
  </si>
  <si>
    <t>Чистые требования к органам гос.управления</t>
  </si>
  <si>
    <t>II ДЕНЕЖНО-КРЕДИТНАЯ ПОЛИТИКА</t>
  </si>
  <si>
    <t>III. МАКРОЭКОНОМИЧЕСКИЕ УСЛОВИЯ</t>
  </si>
  <si>
    <t>В годах</t>
  </si>
  <si>
    <t>Spot curve</t>
  </si>
  <si>
    <t>Италия</t>
  </si>
  <si>
    <t>БНС АСПР</t>
  </si>
  <si>
    <t>потребительские кредиты</t>
  </si>
  <si>
    <t>ипотека</t>
  </si>
  <si>
    <t>Карта рисков, основанная на экспертном подходе</t>
  </si>
  <si>
    <t>Чистые внешние активы</t>
  </si>
  <si>
    <t>Денежная масса (М3)</t>
  </si>
  <si>
    <t>ВВП, г/г, %</t>
  </si>
  <si>
    <t>Германия</t>
  </si>
  <si>
    <t>Национальные службы статистики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</si>
  <si>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</si>
  <si>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>График 32</t>
  </si>
  <si>
    <t>Медианные оценки ожидаемой и воспринимаемой инфляции, г/г, %</t>
  </si>
  <si>
    <t>Франция</t>
  </si>
  <si>
    <t>Воспринимаемая инфляция (за прошедшие 12 месяцев)</t>
  </si>
  <si>
    <t>Ожидаемая инфляция (в следующие 12 месяцев)</t>
  </si>
  <si>
    <t>Текущий счет платежного баланса</t>
  </si>
  <si>
    <t>базовая ставка</t>
  </si>
  <si>
    <t>кредиты бизнесу</t>
  </si>
  <si>
    <t>кредиты населению</t>
  </si>
  <si>
    <t>Безрисковая кривая доходности, %</t>
  </si>
  <si>
    <t>Сценарии по цене на нефть Brent, долл. США за баррель</t>
  </si>
  <si>
    <t>Global Manufacturing PMI</t>
  </si>
  <si>
    <t>Global Services PMI</t>
  </si>
  <si>
    <t>Global Composite PMI</t>
  </si>
  <si>
    <t>PMI by S&amp;P Global</t>
  </si>
  <si>
    <t>Фискальный канал</t>
  </si>
  <si>
    <t>Кредитный канал</t>
  </si>
  <si>
    <t>Доля КГС</t>
  </si>
  <si>
    <t>Доля НФ</t>
  </si>
  <si>
    <t>Доля НБ</t>
  </si>
  <si>
    <t>Доля ЕНПФ</t>
  </si>
  <si>
    <t>Курс тенге, тенге за доллар США (пр. ось)</t>
  </si>
  <si>
    <t>Переоценка депозитов</t>
  </si>
  <si>
    <t>Первичный рынок</t>
  </si>
  <si>
    <t>Депозиты резидентов в депозитных организациях, г/г, %</t>
  </si>
  <si>
    <t>График 25</t>
  </si>
  <si>
    <t>График 26</t>
  </si>
  <si>
    <t>Обрабатывающая промышленность</t>
  </si>
  <si>
    <t>Продукты питания</t>
  </si>
  <si>
    <t>Напитки</t>
  </si>
  <si>
    <t>Автомобили</t>
  </si>
  <si>
    <t>Денежная масса, г/г, %</t>
  </si>
  <si>
    <t>Розничный товарооборот в  среднем за 2019 г.</t>
  </si>
  <si>
    <t>Продовольственные товары</t>
  </si>
  <si>
    <t>Непродовольственные товары</t>
  </si>
  <si>
    <t>Месяцы</t>
  </si>
  <si>
    <t>EIA, расчеты НБРК</t>
  </si>
  <si>
    <t>Машины, оборудование и механизмы</t>
  </si>
  <si>
    <t>Водоснабжение</t>
  </si>
  <si>
    <t xml:space="preserve">Непродовольственные товары </t>
  </si>
  <si>
    <t>Платные услуги</t>
  </si>
  <si>
    <t>Темпы роста ВВП, г/г, %</t>
  </si>
  <si>
    <t>Инфляция, г/г, %</t>
  </si>
  <si>
    <t>ИПЦ с/о</t>
  </si>
  <si>
    <t>Медиана оценок баз. инфл</t>
  </si>
  <si>
    <t>Целевой коридор</t>
  </si>
  <si>
    <t>Диапазон оценок баз. инфл.</t>
  </si>
  <si>
    <t>Розничный товарооборот г/г</t>
  </si>
  <si>
    <t>таргет</t>
  </si>
  <si>
    <t>$/баррель</t>
  </si>
  <si>
    <t>Динамика цен на нефть марки Brent, $/баррель</t>
  </si>
  <si>
    <t>Ненефтяной дефицит</t>
  </si>
  <si>
    <t>Чистые прочие  внутренние активы</t>
  </si>
  <si>
    <t>Доля крупных участников в продаже и покупке иностранной валюты, г/г, %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</si>
  <si>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</si>
  <si>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</si>
  <si>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</si>
  <si>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</si>
  <si>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t>Ставки по кредитам в национальной валюте, %</t>
  </si>
  <si>
    <t>Япония</t>
  </si>
  <si>
    <t>Канада</t>
  </si>
  <si>
    <t>Индекс ФАО Зерновых культур</t>
  </si>
  <si>
    <t>Импортные поступления товаров, продукции (всего)</t>
  </si>
  <si>
    <t>Дефицит</t>
  </si>
  <si>
    <t>юридические лица</t>
  </si>
  <si>
    <t>физические лица</t>
  </si>
  <si>
    <t>ипотека (правая ось)</t>
  </si>
  <si>
    <t>Индекс ФАО Зерновых культур, 2014-2016 = 100</t>
  </si>
  <si>
    <t>Розничный товарооборот, в % г/г</t>
  </si>
  <si>
    <t>UN FAO</t>
  </si>
  <si>
    <t>Eurostat, National Bureau of Statistics of China, Росстат, Consensus Ecs., ЦБ РФ, оценка НБ РК</t>
  </si>
  <si>
    <t>I</t>
  </si>
  <si>
    <t>II</t>
  </si>
  <si>
    <t>III</t>
  </si>
  <si>
    <t>IV</t>
  </si>
  <si>
    <t>ИПЦ с/о 3MA</t>
  </si>
  <si>
    <t>Строительные материалы (камень, гипс, цемент)</t>
  </si>
  <si>
    <t>USD/KZT</t>
  </si>
  <si>
    <t>Импортные цены и номинальный обменный курс тенге к доллару США, % г/г</t>
  </si>
  <si>
    <t xml:space="preserve">Ставки по депозитам в национальной валюте, % </t>
  </si>
  <si>
    <t>Объем сделок на первичном рынке ГЦБ, млрд тенге</t>
  </si>
  <si>
    <t>на потребительские цели</t>
  </si>
  <si>
    <t>кредиты экономике</t>
  </si>
  <si>
    <t>бизнесу</t>
  </si>
  <si>
    <t>на прочие цели</t>
  </si>
  <si>
    <t>Венгрия</t>
  </si>
  <si>
    <t>Бразилия</t>
  </si>
  <si>
    <t>Индонезия</t>
  </si>
  <si>
    <t>Перу</t>
  </si>
  <si>
    <t>факт</t>
  </si>
  <si>
    <t>Кредиты экономике от БВУ (портфель), г/г, %</t>
  </si>
  <si>
    <t>Инфляция м/м</t>
  </si>
  <si>
    <t>График 9</t>
  </si>
  <si>
    <t>Цены производителей в обрабатывающей промышленности, в %, г/г</t>
  </si>
  <si>
    <t>График 34</t>
  </si>
  <si>
    <t>График 35</t>
  </si>
  <si>
    <t>График 36</t>
  </si>
  <si>
    <t>Неисполнение по налогам РБ</t>
  </si>
  <si>
    <t>МФ РК</t>
  </si>
  <si>
    <t>Глобальная деловая активность</t>
  </si>
  <si>
    <t>Динамика годовой инфляции (%) и вкладов основных её компонент (п.п.)</t>
  </si>
  <si>
    <t>Динамика месячной инфляции (%) и вкладов основных её компонент (п.п.)</t>
  </si>
  <si>
    <t xml:space="preserve">Самостоятельно занятые </t>
  </si>
  <si>
    <t>Наемные  работники</t>
  </si>
  <si>
    <t>Рабочая сила</t>
  </si>
  <si>
    <t>Реальная заработная плата, г/г</t>
  </si>
  <si>
    <t>Номинальная заработная плата, г/г</t>
  </si>
  <si>
    <t>Наемные работники и самозанятые, г/г</t>
  </si>
  <si>
    <t xml:space="preserve">Динамика заработной платы и производительности труда,  г/г, % </t>
  </si>
  <si>
    <t>Производительность труда, накопленным итогом</t>
  </si>
  <si>
    <t>Текущие трансферты гражданам из бюджета</t>
  </si>
  <si>
    <t>Выданные потребительские кредиты за период</t>
  </si>
  <si>
    <t>Источники финансирования потребительского спроса в реальном выражении, в % г/г</t>
  </si>
  <si>
    <t>Инвестиции в основной капитал в разрезе отраслей, г/г накопленным итогом в %</t>
  </si>
  <si>
    <t>Все отрасли</t>
  </si>
  <si>
    <t>С/х</t>
  </si>
  <si>
    <t>Горнодоб. пром.</t>
  </si>
  <si>
    <t>Обрабат. пром.</t>
  </si>
  <si>
    <t>Электроснабжение</t>
  </si>
  <si>
    <t>Транспорт и склад.</t>
  </si>
  <si>
    <t>Информация и связь</t>
  </si>
  <si>
    <t>Гос. сектор</t>
  </si>
  <si>
    <t>Прочие отрасли</t>
  </si>
  <si>
    <t>Несырьевой сектор (за иск. ГБ)</t>
  </si>
  <si>
    <t>Структура инвестиции в основной капитал по источникам финансирования, доля в общем объеме в %, сезонно-скорректированные</t>
  </si>
  <si>
    <t>Доля средств из государственного бюджета</t>
  </si>
  <si>
    <t>Доля внебюджетных средств (пр. ось)</t>
  </si>
  <si>
    <t>Заработная плата</t>
  </si>
  <si>
    <t>Global Manufacturing PMI (2015-2019 average)</t>
  </si>
  <si>
    <t>Global Services PMI  (2015-2019 average)</t>
  </si>
  <si>
    <t>Динамика общей инфляции по странам за июль 2024 года, г/г</t>
  </si>
  <si>
    <t>Великобритания</t>
  </si>
  <si>
    <t>ИПЦ</t>
  </si>
  <si>
    <t>Базовая и сезонно очищенная инфляция, м/м, %</t>
  </si>
  <si>
    <t>Сумма весов товаров и услуг сезонно очищенный рост цен, которых ниже цели в 5%, м/м, анн. %</t>
  </si>
  <si>
    <t>Продукты нефтепереработки (пр. ось)</t>
  </si>
  <si>
    <t>Цены производителей жилищно-коммунальных услуг, в %, г/г</t>
  </si>
  <si>
    <t>Цены производителей отдельных видов услуг, в %, г/г</t>
  </si>
  <si>
    <t>Хранение и складирование</t>
  </si>
  <si>
    <t>Транспортировка грузов</t>
  </si>
  <si>
    <t>Аренда машин и оборудования</t>
  </si>
  <si>
    <t>Услуги информационные</t>
  </si>
  <si>
    <t>Количество обслуженных отдыхающих местами размещения (зоны отдыха, отели и пр.) по личным целям поездки, сезонно-скорректированные, тыс. чел</t>
  </si>
  <si>
    <t>Экспорт и импорт услуг по статье "Поездки", сезонно-скорректированные в млн. долл. США</t>
  </si>
  <si>
    <t>Нерезиденты (пр. ось)</t>
  </si>
  <si>
    <t>Резиденты</t>
  </si>
  <si>
    <t>Импорт услуг (поездки)</t>
  </si>
  <si>
    <t>Экспорт услуг (поездки)</t>
  </si>
  <si>
    <t>1 п. 2024</t>
  </si>
  <si>
    <t>2023*</t>
  </si>
  <si>
    <t xml:space="preserve">Дефицит ГБ, в % к ВВП                                   </t>
  </si>
  <si>
    <t>Исполнение по налоговым поступлениям РБ, млрд. тенге (+перевыполнение/-недоисполнение)</t>
  </si>
  <si>
    <t>I. ПЕРСПЕКТИВЫ РАЗВИТИЯ ЭКОНОМИКИ</t>
  </si>
  <si>
    <t>Диапазон оценок базовой ставки участниками КДКП</t>
  </si>
  <si>
    <t>Млрд. долл. США</t>
  </si>
  <si>
    <t>Текущий счет</t>
  </si>
  <si>
    <t>Экспорт</t>
  </si>
  <si>
    <t>Импорт</t>
  </si>
  <si>
    <t>Баланс услуг</t>
  </si>
  <si>
    <t>Баланс доходов</t>
  </si>
  <si>
    <t>График 41</t>
  </si>
  <si>
    <t>График 40</t>
  </si>
  <si>
    <t>График 39</t>
  </si>
  <si>
    <t>График 38</t>
  </si>
  <si>
    <t>График 21</t>
  </si>
  <si>
    <t xml:space="preserve">Образование </t>
  </si>
  <si>
    <t xml:space="preserve">Здравоохранение </t>
  </si>
  <si>
    <t>Соцобеспечение</t>
  </si>
  <si>
    <t>ЖКХ</t>
  </si>
  <si>
    <t>Обслуживание долга</t>
  </si>
  <si>
    <t>Доли статей затрат государственного бюджета, в %</t>
  </si>
  <si>
    <t xml:space="preserve">Цены производителей отдельных видов услуг, в %, г/г  </t>
  </si>
  <si>
    <t>Оценки членов КДКП</t>
  </si>
  <si>
    <t>Зеркалирование в ЗВР покупки акций АО «Казатомпром» в НФ 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</si>
</sst>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General_)"/>
    <numFmt numFmtId="181" formatCode="#,##0.0"/>
  </numFmts>
  <fonts count="1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208">
    <xf numFmtId="0" fontId="0" fillId="0" borderId="0"/>
    <xf numFmtId="0" fontId="45" fillId="0" borderId="0" applyNumberForma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0" fillId="4" borderId="0" applyNumberFormat="0" applyBorder="0" applyAlignment="0" applyProtection="0"/>
    <xf numFmtId="0" fontId="54" fillId="0" borderId="0"/>
    <xf numFmtId="165" fontId="4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54" fillId="0" borderId="0"/>
    <xf numFmtId="170" fontId="58" fillId="0" borderId="0" applyFill="0" applyBorder="0"/>
    <xf numFmtId="0" fontId="4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41" fillId="0" borderId="0" applyFont="0" applyFill="0" applyBorder="0" applyAlignment="0" applyProtection="0"/>
    <xf numFmtId="0" fontId="48" fillId="0" borderId="0"/>
    <xf numFmtId="0" fontId="59" fillId="0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59" fillId="0" borderId="0"/>
    <xf numFmtId="0" fontId="62" fillId="0" borderId="0"/>
    <xf numFmtId="173" fontId="54" fillId="0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174" fontId="58" fillId="0" borderId="1" applyBorder="0">
      <protection hidden="1"/>
    </xf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41" fillId="0" borderId="0"/>
    <xf numFmtId="0" fontId="41" fillId="0" borderId="0"/>
    <xf numFmtId="0" fontId="59" fillId="0" borderId="0"/>
    <xf numFmtId="0" fontId="59" fillId="0" borderId="0"/>
    <xf numFmtId="0" fontId="54" fillId="0" borderId="0"/>
    <xf numFmtId="0" fontId="54" fillId="0" borderId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6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2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59" fillId="0" borderId="0"/>
    <xf numFmtId="175" fontId="78" fillId="27" borderId="23" applyFont="0" applyFill="0" applyBorder="0">
      <protection hidden="1"/>
    </xf>
    <xf numFmtId="171" fontId="40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9" fillId="0" borderId="0"/>
    <xf numFmtId="0" fontId="80" fillId="0" borderId="0"/>
    <xf numFmtId="0" fontId="59" fillId="0" borderId="0"/>
    <xf numFmtId="0" fontId="48" fillId="0" borderId="0"/>
    <xf numFmtId="43" fontId="48" fillId="0" borderId="0" applyFont="0" applyFill="0" applyBorder="0" applyAlignment="0" applyProtection="0"/>
    <xf numFmtId="0" fontId="81" fillId="0" borderId="0"/>
    <xf numFmtId="0" fontId="82" fillId="0" borderId="0"/>
    <xf numFmtId="176" fontId="40" fillId="0" borderId="0" applyFont="0" applyFill="0" applyBorder="0" applyAlignment="0" applyProtection="0"/>
    <xf numFmtId="0" fontId="83" fillId="0" borderId="0"/>
    <xf numFmtId="41" fontId="48" fillId="0" borderId="0" applyFont="0" applyFill="0" applyBorder="0" applyAlignment="0" applyProtection="0"/>
    <xf numFmtId="174" fontId="58" fillId="0" borderId="1" applyBorder="0">
      <protection hidden="1"/>
    </xf>
    <xf numFmtId="0" fontId="58" fillId="0" borderId="0"/>
    <xf numFmtId="0" fontId="60" fillId="9" borderId="0" applyNumberFormat="0" applyBorder="0" applyAlignment="0" applyProtection="0"/>
    <xf numFmtId="43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0" fontId="58" fillId="0" borderId="0"/>
    <xf numFmtId="0" fontId="80" fillId="0" borderId="0"/>
    <xf numFmtId="0" fontId="54" fillId="0" borderId="0"/>
    <xf numFmtId="9" fontId="80" fillId="0" borderId="0" applyFont="0" applyFill="0" applyBorder="0" applyAlignment="0" applyProtection="0"/>
    <xf numFmtId="0" fontId="54" fillId="0" borderId="0"/>
    <xf numFmtId="171" fontId="8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8" fillId="0" borderId="0"/>
    <xf numFmtId="0" fontId="60" fillId="8" borderId="0" applyNumberFormat="0" applyBorder="0" applyAlignment="0" applyProtection="0"/>
    <xf numFmtId="0" fontId="62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6" borderId="0" applyNumberFormat="0" applyBorder="0" applyAlignment="0" applyProtection="0"/>
    <xf numFmtId="0" fontId="61" fillId="12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9" borderId="0" applyNumberFormat="0" applyBorder="0" applyAlignment="0" applyProtection="0"/>
    <xf numFmtId="0" fontId="60" fillId="7" borderId="0" applyNumberFormat="0" applyBorder="0" applyAlignment="0" applyProtection="0"/>
    <xf numFmtId="0" fontId="60" fillId="5" borderId="0" applyNumberFormat="0" applyBorder="0" applyAlignment="0" applyProtection="0"/>
    <xf numFmtId="0" fontId="61" fillId="17" borderId="0" applyNumberFormat="0" applyBorder="0" applyAlignment="0" applyProtection="0"/>
    <xf numFmtId="0" fontId="61" fillId="13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6" borderId="0" applyNumberFormat="0" applyBorder="0" applyAlignment="0" applyProtection="0"/>
    <xf numFmtId="9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60" fillId="13" borderId="0" applyNumberFormat="0" applyBorder="0" applyAlignment="0" applyProtection="0"/>
    <xf numFmtId="172" fontId="59" fillId="0" borderId="0" applyFont="0" applyFill="0" applyBorder="0" applyAlignment="0" applyProtection="0"/>
    <xf numFmtId="0" fontId="54" fillId="0" borderId="0"/>
    <xf numFmtId="0" fontId="40" fillId="0" borderId="0"/>
    <xf numFmtId="0" fontId="59" fillId="0" borderId="0"/>
    <xf numFmtId="172" fontId="59" fillId="0" borderId="0" applyFont="0" applyFill="0" applyBorder="0" applyAlignment="0" applyProtection="0"/>
    <xf numFmtId="0" fontId="59" fillId="0" borderId="0"/>
    <xf numFmtId="0" fontId="40" fillId="0" borderId="0"/>
    <xf numFmtId="0" fontId="40" fillId="0" borderId="0"/>
    <xf numFmtId="171" fontId="40" fillId="0" borderId="0" applyFont="0" applyFill="0" applyBorder="0" applyAlignment="0" applyProtection="0"/>
    <xf numFmtId="0" fontId="59" fillId="0" borderId="0"/>
    <xf numFmtId="0" fontId="60" fillId="12" borderId="0" applyNumberFormat="0" applyBorder="0" applyAlignment="0" applyProtection="0"/>
    <xf numFmtId="0" fontId="82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82" fillId="0" borderId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82" fillId="0" borderId="0"/>
    <xf numFmtId="0" fontId="40" fillId="0" borderId="0"/>
    <xf numFmtId="172" fontId="59" fillId="0" borderId="0" applyFont="0" applyFill="0" applyBorder="0" applyAlignment="0" applyProtection="0"/>
    <xf numFmtId="0" fontId="82" fillId="0" borderId="0"/>
    <xf numFmtId="0" fontId="39" fillId="0" borderId="0"/>
    <xf numFmtId="9" fontId="39" fillId="0" borderId="0" applyFont="0" applyFill="0" applyBorder="0" applyAlignment="0" applyProtection="0"/>
    <xf numFmtId="0" fontId="84" fillId="0" borderId="0">
      <alignment horizontal="center"/>
    </xf>
    <xf numFmtId="0" fontId="84" fillId="0" borderId="0">
      <alignment horizontal="right"/>
    </xf>
    <xf numFmtId="176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71" fontId="48" fillId="0" borderId="0" applyFont="0" applyFill="0" applyBorder="0" applyAlignment="0" applyProtection="0"/>
    <xf numFmtId="0" fontId="35" fillId="0" borderId="0"/>
    <xf numFmtId="0" fontId="35" fillId="0" borderId="0"/>
    <xf numFmtId="0" fontId="89" fillId="0" borderId="0"/>
    <xf numFmtId="0" fontId="90" fillId="0" borderId="0">
      <alignment horizont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78" fontId="91" fillId="0" borderId="1" applyFill="0" applyBorder="0">
      <protection hidden="1"/>
    </xf>
    <xf numFmtId="0" fontId="34" fillId="0" borderId="0"/>
    <xf numFmtId="0" fontId="48" fillId="0" borderId="0"/>
    <xf numFmtId="0" fontId="48" fillId="0" borderId="0"/>
    <xf numFmtId="0" fontId="54" fillId="0" borderId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2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2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84" fillId="0" borderId="0">
      <alignment horizontal="center"/>
    </xf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6" applyNumberFormat="0" applyFill="0" applyAlignment="0" applyProtection="0"/>
    <xf numFmtId="0" fontId="107" fillId="0" borderId="27" applyNumberFormat="0" applyFill="0" applyAlignment="0" applyProtection="0"/>
    <xf numFmtId="0" fontId="108" fillId="0" borderId="28" applyNumberFormat="0" applyFill="0" applyAlignment="0" applyProtection="0"/>
    <xf numFmtId="0" fontId="108" fillId="0" borderId="0" applyNumberFormat="0" applyFill="0" applyBorder="0" applyAlignment="0" applyProtection="0"/>
    <xf numFmtId="0" fontId="109" fillId="33" borderId="0" applyNumberFormat="0" applyBorder="0" applyAlignment="0" applyProtection="0"/>
    <xf numFmtId="0" fontId="110" fillId="34" borderId="0" applyNumberFormat="0" applyBorder="0" applyAlignment="0" applyProtection="0"/>
    <xf numFmtId="0" fontId="111" fillId="35" borderId="29" applyNumberFormat="0" applyAlignment="0" applyProtection="0"/>
    <xf numFmtId="0" fontId="112" fillId="36" borderId="30" applyNumberFormat="0" applyAlignment="0" applyProtection="0"/>
    <xf numFmtId="0" fontId="113" fillId="36" borderId="29" applyNumberFormat="0" applyAlignment="0" applyProtection="0"/>
    <xf numFmtId="0" fontId="114" fillId="0" borderId="31" applyNumberFormat="0" applyFill="0" applyAlignment="0" applyProtection="0"/>
    <xf numFmtId="0" fontId="44" fillId="37" borderId="32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3" fillId="0" borderId="34" applyNumberFormat="0" applyFill="0" applyAlignment="0" applyProtection="0"/>
    <xf numFmtId="0" fontId="117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117" fillId="42" borderId="0" applyNumberFormat="0" applyBorder="0" applyAlignment="0" applyProtection="0"/>
    <xf numFmtId="0" fontId="117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23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50" borderId="0" applyNumberFormat="0" applyBorder="0" applyAlignment="0" applyProtection="0"/>
    <xf numFmtId="0" fontId="23" fillId="51" borderId="0" applyNumberFormat="0" applyBorder="0" applyAlignment="0" applyProtection="0"/>
    <xf numFmtId="0" fontId="117" fillId="52" borderId="0" applyNumberFormat="0" applyBorder="0" applyAlignment="0" applyProtection="0"/>
    <xf numFmtId="0" fontId="117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117" fillId="56" borderId="0" applyNumberFormat="0" applyBorder="0" applyAlignment="0" applyProtection="0"/>
    <xf numFmtId="0" fontId="117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117" fillId="60" borderId="0" applyNumberFormat="0" applyBorder="0" applyAlignment="0" applyProtection="0"/>
    <xf numFmtId="0" fontId="23" fillId="0" borderId="0"/>
    <xf numFmtId="0" fontId="23" fillId="30" borderId="0" applyNumberFormat="0" applyBorder="0" applyAlignment="0" applyProtection="0"/>
    <xf numFmtId="0" fontId="23" fillId="29" borderId="0" applyNumberFormat="0" applyBorder="0" applyAlignment="0" applyProtection="0"/>
    <xf numFmtId="0" fontId="23" fillId="38" borderId="33" applyNumberFormat="0" applyFont="0" applyAlignment="0" applyProtection="0"/>
    <xf numFmtId="0" fontId="22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2" fillId="4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4" fontId="123" fillId="25" borderId="35" applyNumberFormat="0" applyProtection="0">
      <alignment vertical="center"/>
    </xf>
    <xf numFmtId="4" fontId="124" fillId="62" borderId="35" applyNumberFormat="0" applyProtection="0">
      <alignment vertical="center"/>
    </xf>
    <xf numFmtId="4" fontId="123" fillId="62" borderId="35" applyNumberFormat="0" applyProtection="0">
      <alignment horizontal="left" vertical="center" indent="1"/>
    </xf>
    <xf numFmtId="0" fontId="123" fillId="62" borderId="35" applyNumberFormat="0" applyProtection="0">
      <alignment horizontal="left" vertical="top" indent="1"/>
    </xf>
    <xf numFmtId="4" fontId="123" fillId="63" borderId="0" applyNumberFormat="0" applyProtection="0">
      <alignment horizontal="left" vertical="center" indent="1"/>
    </xf>
    <xf numFmtId="4" fontId="125" fillId="6" borderId="35" applyNumberFormat="0" applyProtection="0">
      <alignment horizontal="right" vertical="center"/>
    </xf>
    <xf numFmtId="4" fontId="125" fillId="12" borderId="35" applyNumberFormat="0" applyProtection="0">
      <alignment horizontal="right" vertical="center"/>
    </xf>
    <xf numFmtId="4" fontId="125" fillId="20" borderId="35" applyNumberFormat="0" applyProtection="0">
      <alignment horizontal="right" vertical="center"/>
    </xf>
    <xf numFmtId="4" fontId="125" fillId="14" borderId="35" applyNumberFormat="0" applyProtection="0">
      <alignment horizontal="right" vertical="center"/>
    </xf>
    <xf numFmtId="4" fontId="125" fillId="18" borderId="35" applyNumberFormat="0" applyProtection="0">
      <alignment horizontal="right" vertical="center"/>
    </xf>
    <xf numFmtId="4" fontId="125" fillId="22" borderId="35" applyNumberFormat="0" applyProtection="0">
      <alignment horizontal="right" vertical="center"/>
    </xf>
    <xf numFmtId="4" fontId="125" fillId="21" borderId="35" applyNumberFormat="0" applyProtection="0">
      <alignment horizontal="right" vertical="center"/>
    </xf>
    <xf numFmtId="4" fontId="125" fillId="64" borderId="35" applyNumberFormat="0" applyProtection="0">
      <alignment horizontal="right" vertical="center"/>
    </xf>
    <xf numFmtId="4" fontId="125" fillId="13" borderId="35" applyNumberFormat="0" applyProtection="0">
      <alignment horizontal="right" vertical="center"/>
    </xf>
    <xf numFmtId="4" fontId="123" fillId="65" borderId="36" applyNumberFormat="0" applyProtection="0">
      <alignment horizontal="left" vertical="center" indent="1"/>
    </xf>
    <xf numFmtId="4" fontId="125" fillId="66" borderId="0" applyNumberFormat="0" applyProtection="0">
      <alignment horizontal="left" vertical="center" indent="1"/>
    </xf>
    <xf numFmtId="4" fontId="126" fillId="67" borderId="0" applyNumberFormat="0" applyProtection="0">
      <alignment horizontal="left" vertical="center" indent="1"/>
    </xf>
    <xf numFmtId="4" fontId="125" fillId="68" borderId="35" applyNumberFormat="0" applyProtection="0">
      <alignment horizontal="right" vertical="center"/>
    </xf>
    <xf numFmtId="4" fontId="127" fillId="66" borderId="0" applyNumberFormat="0" applyProtection="0">
      <alignment horizontal="left" vertical="center" indent="1"/>
    </xf>
    <xf numFmtId="4" fontId="127" fillId="63" borderId="0" applyNumberFormat="0" applyProtection="0">
      <alignment horizontal="left" vertical="center" indent="1"/>
    </xf>
    <xf numFmtId="0" fontId="54" fillId="67" borderId="35" applyNumberFormat="0" applyProtection="0">
      <alignment horizontal="left" vertical="center" indent="1"/>
    </xf>
    <xf numFmtId="0" fontId="54" fillId="67" borderId="35" applyNumberFormat="0" applyProtection="0">
      <alignment horizontal="left" vertical="top" indent="1"/>
    </xf>
    <xf numFmtId="0" fontId="54" fillId="63" borderId="35" applyNumberFormat="0" applyProtection="0">
      <alignment horizontal="left" vertical="center" indent="1"/>
    </xf>
    <xf numFmtId="0" fontId="54" fillId="63" borderId="35" applyNumberFormat="0" applyProtection="0">
      <alignment horizontal="left" vertical="top" indent="1"/>
    </xf>
    <xf numFmtId="0" fontId="54" fillId="69" borderId="35" applyNumberFormat="0" applyProtection="0">
      <alignment horizontal="left" vertical="center" indent="1"/>
    </xf>
    <xf numFmtId="0" fontId="54" fillId="69" borderId="35" applyNumberFormat="0" applyProtection="0">
      <alignment horizontal="left" vertical="top" indent="1"/>
    </xf>
    <xf numFmtId="0" fontId="54" fillId="70" borderId="35" applyNumberFormat="0" applyProtection="0">
      <alignment horizontal="left" vertical="center" indent="1"/>
    </xf>
    <xf numFmtId="0" fontId="54" fillId="70" borderId="35" applyNumberFormat="0" applyProtection="0">
      <alignment horizontal="left" vertical="top" indent="1"/>
    </xf>
    <xf numFmtId="4" fontId="125" fillId="71" borderId="35" applyNumberFormat="0" applyProtection="0">
      <alignment vertical="center"/>
    </xf>
    <xf numFmtId="4" fontId="128" fillId="71" borderId="35" applyNumberFormat="0" applyProtection="0">
      <alignment vertical="center"/>
    </xf>
    <xf numFmtId="4" fontId="125" fillId="71" borderId="35" applyNumberFormat="0" applyProtection="0">
      <alignment horizontal="left" vertical="center" indent="1"/>
    </xf>
    <xf numFmtId="0" fontId="125" fillId="71" borderId="35" applyNumberFormat="0" applyProtection="0">
      <alignment horizontal="left" vertical="top" indent="1"/>
    </xf>
    <xf numFmtId="4" fontId="125" fillId="66" borderId="35" applyNumberFormat="0" applyProtection="0">
      <alignment horizontal="right" vertical="center"/>
    </xf>
    <xf numFmtId="4" fontId="128" fillId="66" borderId="35" applyNumberFormat="0" applyProtection="0">
      <alignment horizontal="right" vertical="center"/>
    </xf>
    <xf numFmtId="4" fontId="125" fillId="68" borderId="35" applyNumberFormat="0" applyProtection="0">
      <alignment horizontal="left" vertical="center" indent="1"/>
    </xf>
    <xf numFmtId="0" fontId="125" fillId="63" borderId="35" applyNumberFormat="0" applyProtection="0">
      <alignment horizontal="left" vertical="top" indent="1"/>
    </xf>
    <xf numFmtId="4" fontId="129" fillId="72" borderId="0" applyNumberFormat="0" applyProtection="0">
      <alignment horizontal="left" vertical="center" indent="1"/>
    </xf>
    <xf numFmtId="4" fontId="130" fillId="66" borderId="35" applyNumberFormat="0" applyProtection="0">
      <alignment horizontal="right" vertical="center"/>
    </xf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176" fontId="59" fillId="0" borderId="0" applyFont="0" applyFill="0" applyBorder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122" fillId="0" borderId="0"/>
    <xf numFmtId="0" fontId="81" fillId="0" borderId="0"/>
    <xf numFmtId="0" fontId="22" fillId="0" borderId="0"/>
    <xf numFmtId="0" fontId="54" fillId="0" borderId="0"/>
    <xf numFmtId="0" fontId="59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2" fillId="0" borderId="0"/>
    <xf numFmtId="0" fontId="59" fillId="0" borderId="0"/>
    <xf numFmtId="0" fontId="59" fillId="0" borderId="0"/>
    <xf numFmtId="0" fontId="59" fillId="0" borderId="0"/>
    <xf numFmtId="0" fontId="22" fillId="0" borderId="0"/>
    <xf numFmtId="0" fontId="1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2" fillId="0" borderId="0"/>
    <xf numFmtId="0" fontId="132" fillId="0" borderId="0"/>
    <xf numFmtId="0" fontId="59" fillId="0" borderId="0"/>
    <xf numFmtId="0" fontId="12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22" fillId="26" borderId="21" applyNumberFormat="0" applyFont="0" applyAlignment="0" applyProtection="0"/>
    <xf numFmtId="0" fontId="122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32" fillId="26" borderId="21" applyNumberFormat="0" applyFont="0" applyAlignment="0" applyProtection="0"/>
    <xf numFmtId="0" fontId="122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29" borderId="0" applyNumberFormat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48" fillId="0" borderId="0"/>
    <xf numFmtId="0" fontId="15" fillId="0" borderId="0"/>
    <xf numFmtId="0" fontId="79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0" borderId="0"/>
    <xf numFmtId="0" fontId="11" fillId="0" borderId="0"/>
    <xf numFmtId="0" fontId="10" fillId="0" borderId="0"/>
    <xf numFmtId="0" fontId="10" fillId="44" borderId="0" applyNumberFormat="0" applyBorder="0" applyAlignment="0" applyProtection="0"/>
    <xf numFmtId="0" fontId="10" fillId="30" borderId="0" applyNumberFormat="0" applyBorder="0" applyAlignment="0" applyProtection="0"/>
    <xf numFmtId="43" fontId="48" fillId="0" borderId="0" applyFont="0" applyFill="0" applyBorder="0" applyAlignment="0" applyProtection="0"/>
    <xf numFmtId="0" fontId="9" fillId="0" borderId="0"/>
    <xf numFmtId="0" fontId="8" fillId="0" borderId="0"/>
    <xf numFmtId="0" fontId="48" fillId="0" borderId="0"/>
    <xf numFmtId="0" fontId="7" fillId="0" borderId="0"/>
    <xf numFmtId="9" fontId="4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8" fillId="0" borderId="0"/>
    <xf numFmtId="164" fontId="7" fillId="0" borderId="0" applyFont="0" applyFill="0" applyBorder="0" applyAlignment="0" applyProtection="0"/>
    <xf numFmtId="180" fontId="54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" fillId="0" borderId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</cellStyleXfs>
  <cellXfs count="508">
    <xf numFmtId="0" fontId="0" fillId="0" borderId="0" xfId="0"/>
    <xf numFmtId="0" fontId="43" fillId="0" borderId="0" xfId="0" applyFont="1"/>
    <xf numFmtId="0" fontId="52" fillId="0" borderId="0" xfId="0" applyFont="1"/>
    <xf numFmtId="0" fontId="53" fillId="0" borderId="0" xfId="0" applyFont="1"/>
    <xf numFmtId="0" fontId="53" fillId="0" borderId="6" xfId="0" applyFont="1" applyBorder="1"/>
    <xf numFmtId="166" fontId="0" fillId="0" borderId="0" xfId="0" applyNumberFormat="1"/>
    <xf numFmtId="0" fontId="57" fillId="0" borderId="0" xfId="0" applyFont="1"/>
    <xf numFmtId="167" fontId="54" fillId="0" borderId="0" xfId="4" applyNumberFormat="1" applyFont="1"/>
    <xf numFmtId="10" fontId="54" fillId="0" borderId="0" xfId="4" applyNumberFormat="1" applyFont="1"/>
    <xf numFmtId="177" fontId="0" fillId="0" borderId="0" xfId="0" applyNumberFormat="1"/>
    <xf numFmtId="167" fontId="54" fillId="0" borderId="0" xfId="4" applyNumberFormat="1" applyFont="1" applyFill="1"/>
    <xf numFmtId="10" fontId="54" fillId="0" borderId="0" xfId="4" applyNumberFormat="1" applyFont="1" applyFill="1"/>
    <xf numFmtId="0" fontId="88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94" fillId="0" borderId="0" xfId="0" applyFont="1"/>
    <xf numFmtId="0" fontId="49" fillId="0" borderId="0" xfId="0" applyFont="1"/>
    <xf numFmtId="0" fontId="95" fillId="0" borderId="0" xfId="0" applyFont="1"/>
    <xf numFmtId="43" fontId="0" fillId="0" borderId="0" xfId="3" applyFont="1"/>
    <xf numFmtId="0" fontId="96" fillId="0" borderId="0" xfId="0" applyFont="1"/>
    <xf numFmtId="0" fontId="0" fillId="32" borderId="0" xfId="0" applyFill="1"/>
    <xf numFmtId="0" fontId="97" fillId="0" borderId="1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3" fillId="0" borderId="1" xfId="0" applyFont="1" applyBorder="1"/>
    <xf numFmtId="0" fontId="103" fillId="0" borderId="3" xfId="0" applyFont="1" applyBorder="1" applyAlignment="1">
      <alignment horizontal="center" vertical="center" wrapText="1"/>
    </xf>
    <xf numFmtId="166" fontId="103" fillId="0" borderId="1" xfId="0" applyNumberFormat="1" applyFont="1" applyBorder="1"/>
    <xf numFmtId="43" fontId="98" fillId="0" borderId="1" xfId="3" applyFont="1" applyFill="1" applyBorder="1"/>
    <xf numFmtId="4" fontId="103" fillId="0" borderId="1" xfId="0" applyNumberFormat="1" applyFont="1" applyBorder="1" applyAlignment="1">
      <alignment horizontal="center"/>
    </xf>
    <xf numFmtId="43" fontId="98" fillId="0" borderId="1" xfId="3" applyFont="1" applyBorder="1" applyProtection="1">
      <protection locked="0"/>
    </xf>
    <xf numFmtId="14" fontId="98" fillId="0" borderId="1" xfId="941" applyNumberFormat="1" applyFont="1" applyBorder="1">
      <alignment horizontal="center"/>
    </xf>
    <xf numFmtId="0" fontId="103" fillId="0" borderId="1" xfId="0" applyFont="1" applyBorder="1" applyAlignment="1">
      <alignment horizontal="center" vertical="center" wrapText="1"/>
    </xf>
    <xf numFmtId="166" fontId="103" fillId="0" borderId="1" xfId="0" applyNumberFormat="1" applyFont="1" applyBorder="1" applyAlignment="1">
      <alignment horizontal="right"/>
    </xf>
    <xf numFmtId="0" fontId="121" fillId="0" borderId="1" xfId="0" applyFont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0" fontId="120" fillId="0" borderId="2" xfId="0" applyFont="1" applyBorder="1" applyAlignment="1">
      <alignment vertical="center"/>
    </xf>
    <xf numFmtId="1" fontId="98" fillId="0" borderId="1" xfId="0" applyNumberFormat="1" applyFont="1" applyBorder="1" applyAlignment="1">
      <alignment horizontal="center"/>
    </xf>
    <xf numFmtId="0" fontId="103" fillId="0" borderId="2" xfId="0" applyFont="1" applyBorder="1"/>
    <xf numFmtId="0" fontId="51" fillId="0" borderId="1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 wrapText="1"/>
    </xf>
    <xf numFmtId="1" fontId="98" fillId="0" borderId="1" xfId="237" applyNumberFormat="1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9" fontId="55" fillId="0" borderId="1" xfId="3" applyNumberFormat="1" applyFont="1" applyBorder="1"/>
    <xf numFmtId="0" fontId="0" fillId="0" borderId="1" xfId="0" applyBorder="1" applyAlignment="1">
      <alignment horizontal="center" vertical="center"/>
    </xf>
    <xf numFmtId="168" fontId="97" fillId="0" borderId="1" xfId="7" applyNumberFormat="1" applyFont="1" applyBorder="1"/>
    <xf numFmtId="168" fontId="97" fillId="0" borderId="1" xfId="7" applyNumberFormat="1" applyFont="1" applyFill="1" applyBorder="1"/>
    <xf numFmtId="0" fontId="98" fillId="0" borderId="1" xfId="0" applyFont="1" applyBorder="1" applyAlignment="1">
      <alignment horizontal="center" vertical="center" wrapText="1"/>
    </xf>
    <xf numFmtId="0" fontId="141" fillId="0" borderId="0" xfId="0" applyFont="1"/>
    <xf numFmtId="1" fontId="98" fillId="0" borderId="1" xfId="0" applyNumberFormat="1" applyFont="1" applyBorder="1" applyAlignment="1">
      <alignment horizontal="center" vertical="center"/>
    </xf>
    <xf numFmtId="43" fontId="98" fillId="0" borderId="1" xfId="6" applyNumberFormat="1" applyFont="1" applyBorder="1" applyAlignment="1">
      <alignment horizontal="right" vertical="center"/>
    </xf>
    <xf numFmtId="43" fontId="98" fillId="0" borderId="1" xfId="3" applyFont="1" applyFill="1" applyBorder="1" applyAlignment="1">
      <alignment horizontal="center" vertical="center"/>
    </xf>
    <xf numFmtId="43" fontId="98" fillId="0" borderId="1" xfId="6" applyNumberFormat="1" applyFont="1" applyBorder="1" applyAlignment="1">
      <alignment horizontal="center" vertical="center"/>
    </xf>
    <xf numFmtId="0" fontId="102" fillId="3" borderId="13" xfId="0" applyFont="1" applyFill="1" applyBorder="1" applyAlignment="1">
      <alignment vertical="center"/>
    </xf>
    <xf numFmtId="0" fontId="0" fillId="75" borderId="0" xfId="0" applyFill="1"/>
    <xf numFmtId="0" fontId="145" fillId="0" borderId="0" xfId="0" applyFont="1" applyAlignment="1">
      <alignment vertical="center" wrapText="1"/>
    </xf>
    <xf numFmtId="0" fontId="103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102" fillId="31" borderId="0" xfId="0" applyFont="1" applyFill="1" applyAlignment="1">
      <alignment vertical="center"/>
    </xf>
    <xf numFmtId="1" fontId="98" fillId="0" borderId="2" xfId="0" applyNumberFormat="1" applyFont="1" applyBorder="1" applyAlignment="1">
      <alignment horizontal="center" vertical="center"/>
    </xf>
    <xf numFmtId="0" fontId="103" fillId="0" borderId="1" xfId="2148" applyFont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5" fillId="0" borderId="0" xfId="0" applyNumberFormat="1" applyFont="1"/>
    <xf numFmtId="0" fontId="102" fillId="3" borderId="0" xfId="0" applyFont="1" applyFill="1" applyAlignment="1">
      <alignment vertical="center"/>
    </xf>
    <xf numFmtId="0" fontId="0" fillId="77" borderId="1" xfId="0" applyFill="1" applyBorder="1" applyAlignment="1">
      <alignment horizontal="center" vertical="center"/>
    </xf>
    <xf numFmtId="0" fontId="0" fillId="77" borderId="0" xfId="0" applyFill="1"/>
    <xf numFmtId="0" fontId="100" fillId="31" borderId="0" xfId="0" applyFont="1" applyFill="1" applyAlignment="1">
      <alignment vertical="top" wrapText="1"/>
    </xf>
    <xf numFmtId="0" fontId="103" fillId="31" borderId="0" xfId="0" applyFont="1" applyFill="1"/>
    <xf numFmtId="0" fontId="141" fillId="31" borderId="0" xfId="0" applyFont="1" applyFill="1"/>
    <xf numFmtId="0" fontId="57" fillId="31" borderId="0" xfId="0" applyFont="1" applyFill="1"/>
    <xf numFmtId="0" fontId="85" fillId="0" borderId="0" xfId="0" applyFont="1"/>
    <xf numFmtId="0" fontId="86" fillId="0" borderId="0" xfId="0" applyFont="1" applyAlignment="1">
      <alignment horizontal="left" vertical="top"/>
    </xf>
    <xf numFmtId="169" fontId="55" fillId="0" borderId="1" xfId="0" applyNumberFormat="1" applyFont="1" applyBorder="1"/>
    <xf numFmtId="0" fontId="15" fillId="0" borderId="0" xfId="2154"/>
    <xf numFmtId="0" fontId="15" fillId="31" borderId="0" xfId="2154" applyFill="1"/>
    <xf numFmtId="0" fontId="15" fillId="76" borderId="0" xfId="2154" applyFill="1"/>
    <xf numFmtId="169" fontId="103" fillId="0" borderId="1" xfId="3" applyNumberFormat="1" applyFont="1" applyFill="1" applyBorder="1"/>
    <xf numFmtId="0" fontId="5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0" fillId="0" borderId="42" xfId="0" applyFont="1" applyBorder="1" applyAlignment="1">
      <alignment vertical="top" wrapText="1"/>
    </xf>
    <xf numFmtId="0" fontId="0" fillId="0" borderId="42" xfId="0" applyBorder="1"/>
    <xf numFmtId="0" fontId="102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50" fillId="0" borderId="0" xfId="0" applyFont="1"/>
    <xf numFmtId="0" fontId="148" fillId="0" borderId="0" xfId="0" applyFont="1"/>
    <xf numFmtId="0" fontId="145" fillId="0" borderId="0" xfId="0" applyFont="1" applyAlignment="1">
      <alignment horizontal="left" vertical="center" wrapText="1"/>
    </xf>
    <xf numFmtId="0" fontId="103" fillId="0" borderId="1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169" fontId="55" fillId="0" borderId="1" xfId="3" applyNumberFormat="1" applyFont="1" applyFill="1" applyBorder="1"/>
    <xf numFmtId="166" fontId="103" fillId="0" borderId="1" xfId="2137" applyNumberFormat="1" applyFont="1" applyBorder="1"/>
    <xf numFmtId="0" fontId="103" fillId="0" borderId="1" xfId="0" applyFont="1" applyBorder="1" applyAlignment="1">
      <alignment horizontal="center"/>
    </xf>
    <xf numFmtId="0" fontId="97" fillId="0" borderId="1" xfId="0" applyFont="1" applyBorder="1" applyAlignment="1">
      <alignment horizontal="center" vertical="center"/>
    </xf>
    <xf numFmtId="0" fontId="102" fillId="31" borderId="13" xfId="0" applyFont="1" applyFill="1" applyBorder="1" applyAlignment="1">
      <alignment vertical="center"/>
    </xf>
    <xf numFmtId="0" fontId="13" fillId="0" borderId="0" xfId="2162"/>
    <xf numFmtId="0" fontId="13" fillId="76" borderId="0" xfId="2162" applyFill="1"/>
    <xf numFmtId="0" fontId="13" fillId="31" borderId="0" xfId="2162" applyFill="1"/>
    <xf numFmtId="166" fontId="55" fillId="31" borderId="1" xfId="2162" applyNumberFormat="1" applyFont="1" applyFill="1" applyBorder="1"/>
    <xf numFmtId="0" fontId="55" fillId="31" borderId="1" xfId="2162" applyFont="1" applyFill="1" applyBorder="1"/>
    <xf numFmtId="0" fontId="55" fillId="31" borderId="1" xfId="2162" applyFont="1" applyFill="1" applyBorder="1" applyAlignment="1">
      <alignment horizontal="center" vertical="center"/>
    </xf>
    <xf numFmtId="0" fontId="55" fillId="31" borderId="1" xfId="216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3" fillId="31" borderId="0" xfId="0" applyFont="1" applyFill="1" applyBorder="1"/>
    <xf numFmtId="0" fontId="0" fillId="31" borderId="0" xfId="0" applyFill="1" applyBorder="1"/>
    <xf numFmtId="0" fontId="97" fillId="31" borderId="11" xfId="0" applyFont="1" applyFill="1" applyBorder="1" applyAlignment="1">
      <alignment horizontal="center" vertical="center" wrapText="1"/>
    </xf>
    <xf numFmtId="0" fontId="103" fillId="0" borderId="1" xfId="2137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45" fillId="0" borderId="0" xfId="0" applyFont="1" applyBorder="1" applyAlignment="1">
      <alignment horizontal="center" vertical="center" wrapText="1"/>
    </xf>
    <xf numFmtId="1" fontId="91" fillId="0" borderId="11" xfId="0" applyNumberFormat="1" applyFont="1" applyBorder="1" applyAlignment="1">
      <alignment horizontal="centerContinuous"/>
    </xf>
    <xf numFmtId="1" fontId="91" fillId="0" borderId="1" xfId="0" applyNumberFormat="1" applyFont="1" applyBorder="1" applyAlignment="1">
      <alignment horizontal="centerContinuous"/>
    </xf>
    <xf numFmtId="0" fontId="103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5" fillId="0" borderId="1" xfId="0" applyFont="1" applyBorder="1"/>
    <xf numFmtId="169" fontId="55" fillId="0" borderId="1" xfId="0" applyNumberFormat="1" applyFont="1" applyBorder="1" applyAlignment="1">
      <alignment horizontal="right" vertical="center"/>
    </xf>
    <xf numFmtId="0" fontId="146" fillId="0" borderId="1" xfId="0" applyFont="1" applyBorder="1" applyAlignment="1">
      <alignment horizontal="center" vertical="center"/>
    </xf>
    <xf numFmtId="0" fontId="0" fillId="0" borderId="0" xfId="0"/>
    <xf numFmtId="166" fontId="55" fillId="0" borderId="1" xfId="2174" applyNumberFormat="1" applyFont="1" applyBorder="1"/>
    <xf numFmtId="0" fontId="52" fillId="31" borderId="0" xfId="0" applyFont="1" applyFill="1" applyBorder="1"/>
    <xf numFmtId="0" fontId="150" fillId="31" borderId="0" xfId="0" applyFont="1" applyFill="1" applyBorder="1"/>
    <xf numFmtId="0" fontId="57" fillId="31" borderId="0" xfId="0" applyFont="1" applyFill="1" applyBorder="1"/>
    <xf numFmtId="0" fontId="150" fillId="31" borderId="0" xfId="0" applyFont="1" applyFill="1"/>
    <xf numFmtId="0" fontId="52" fillId="31" borderId="0" xfId="0" applyFont="1" applyFill="1"/>
    <xf numFmtId="0" fontId="98" fillId="31" borderId="0" xfId="0" applyFont="1" applyFill="1" applyBorder="1" applyAlignment="1">
      <alignment horizontal="center" vertical="top" wrapText="1"/>
    </xf>
    <xf numFmtId="0" fontId="98" fillId="31" borderId="0" xfId="0" applyFont="1" applyFill="1" applyBorder="1" applyAlignment="1">
      <alignment horizontal="center"/>
    </xf>
    <xf numFmtId="166" fontId="55" fillId="31" borderId="0" xfId="0" applyNumberFormat="1" applyFont="1" applyFill="1" applyBorder="1" applyAlignment="1">
      <alignment horizontal="center"/>
    </xf>
    <xf numFmtId="166" fontId="103" fillId="0" borderId="1" xfId="0" applyNumberFormat="1" applyFont="1" applyBorder="1" applyAlignment="1">
      <alignment horizontal="center"/>
    </xf>
    <xf numFmtId="43" fontId="98" fillId="0" borderId="1" xfId="0" applyNumberFormat="1" applyFont="1" applyBorder="1" applyAlignment="1" applyProtection="1">
      <alignment horizontal="center" vertical="center" wrapText="1"/>
      <protection locked="0"/>
    </xf>
    <xf numFmtId="43" fontId="118" fillId="0" borderId="1" xfId="0" applyNumberFormat="1" applyFont="1" applyBorder="1" applyAlignment="1" applyProtection="1">
      <alignment horizontal="center" vertical="center" wrapText="1"/>
      <protection locked="0"/>
    </xf>
    <xf numFmtId="4" fontId="103" fillId="0" borderId="1" xfId="0" applyNumberFormat="1" applyFont="1" applyBorder="1" applyAlignment="1">
      <alignment horizontal="center" vertical="center"/>
    </xf>
    <xf numFmtId="4" fontId="10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wrapText="1"/>
    </xf>
    <xf numFmtId="166" fontId="103" fillId="0" borderId="0" xfId="0" applyNumberFormat="1" applyFont="1" applyBorder="1"/>
    <xf numFmtId="0" fontId="103" fillId="0" borderId="0" xfId="0" applyFont="1" applyBorder="1"/>
    <xf numFmtId="0" fontId="103" fillId="77" borderId="0" xfId="0" applyFont="1" applyFill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53" fillId="0" borderId="1" xfId="0" applyFont="1" applyBorder="1"/>
    <xf numFmtId="169" fontId="153" fillId="0" borderId="1" xfId="0" applyNumberFormat="1" applyFont="1" applyBorder="1"/>
    <xf numFmtId="0" fontId="10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5" fillId="0" borderId="1" xfId="3" applyNumberFormat="1" applyFont="1" applyBorder="1"/>
    <xf numFmtId="166" fontId="98" fillId="0" borderId="1" xfId="237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5" fillId="0" borderId="8" xfId="2162" applyFont="1" applyBorder="1"/>
    <xf numFmtId="0" fontId="0" fillId="0" borderId="1" xfId="0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7" fillId="0" borderId="11" xfId="0" applyFont="1" applyBorder="1" applyAlignment="1">
      <alignment vertical="center"/>
    </xf>
    <xf numFmtId="0" fontId="97" fillId="0" borderId="11" xfId="0" applyFont="1" applyBorder="1" applyAlignment="1">
      <alignment horizontal="right" vertical="center"/>
    </xf>
    <xf numFmtId="0" fontId="103" fillId="31" borderId="1" xfId="0" applyFont="1" applyFill="1" applyBorder="1" applyAlignment="1">
      <alignment horizontal="center" vertical="center"/>
    </xf>
    <xf numFmtId="0" fontId="103" fillId="31" borderId="1" xfId="2158" applyFont="1" applyFill="1" applyBorder="1" applyAlignment="1">
      <alignment horizontal="center" vertical="center"/>
    </xf>
    <xf numFmtId="1" fontId="103" fillId="31" borderId="1" xfId="2159" applyNumberFormat="1" applyFont="1" applyFill="1" applyBorder="1"/>
    <xf numFmtId="166" fontId="103" fillId="0" borderId="1" xfId="2196" applyNumberFormat="1" applyFont="1" applyBorder="1"/>
    <xf numFmtId="1" fontId="103" fillId="31" borderId="1" xfId="2158" applyNumberFormat="1" applyFont="1" applyFill="1" applyBorder="1"/>
    <xf numFmtId="0" fontId="103" fillId="0" borderId="0" xfId="2154" applyFont="1"/>
    <xf numFmtId="1" fontId="103" fillId="31" borderId="8" xfId="2158" applyNumberFormat="1" applyFont="1" applyFill="1" applyBorder="1"/>
    <xf numFmtId="166" fontId="103" fillId="31" borderId="1" xfId="2158" applyNumberFormat="1" applyFont="1" applyFill="1" applyBorder="1"/>
    <xf numFmtId="1" fontId="103" fillId="0" borderId="1" xfId="2203" applyNumberFormat="1" applyFont="1" applyBorder="1"/>
    <xf numFmtId="166" fontId="103" fillId="0" borderId="1" xfId="2203" applyNumberFormat="1" applyFont="1" applyBorder="1"/>
    <xf numFmtId="0" fontId="55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/>
    </xf>
    <xf numFmtId="1" fontId="97" fillId="0" borderId="1" xfId="0" applyNumberFormat="1" applyFont="1" applyBorder="1"/>
    <xf numFmtId="0" fontId="103" fillId="0" borderId="11" xfId="0" applyFont="1" applyBorder="1" applyAlignment="1">
      <alignment horizontal="right"/>
    </xf>
    <xf numFmtId="0" fontId="100" fillId="0" borderId="1" xfId="0" applyFont="1" applyBorder="1" applyAlignment="1">
      <alignment horizontal="center" vertical="center" wrapText="1"/>
    </xf>
    <xf numFmtId="0" fontId="87" fillId="28" borderId="13" xfId="0" applyFont="1" applyFill="1" applyBorder="1" applyAlignment="1">
      <alignment vertical="center"/>
    </xf>
    <xf numFmtId="0" fontId="87" fillId="28" borderId="8" xfId="0" applyFont="1" applyFill="1" applyBorder="1" applyAlignment="1">
      <alignment vertical="center"/>
    </xf>
    <xf numFmtId="0" fontId="0" fillId="76" borderId="6" xfId="0" applyFill="1" applyBorder="1"/>
    <xf numFmtId="0" fontId="0" fillId="76" borderId="7" xfId="0" applyFill="1" applyBorder="1"/>
    <xf numFmtId="0" fontId="101" fillId="2" borderId="0" xfId="1" applyFont="1" applyFill="1" applyAlignment="1">
      <alignment vertical="center"/>
    </xf>
    <xf numFmtId="0" fontId="98" fillId="0" borderId="3" xfId="0" applyFont="1" applyBorder="1" applyAlignment="1">
      <alignment horizontal="center" vertical="center" wrapText="1"/>
    </xf>
    <xf numFmtId="0" fontId="120" fillId="0" borderId="2" xfId="0" applyFont="1" applyBorder="1" applyAlignment="1">
      <alignment horizontal="center" vertical="center"/>
    </xf>
    <xf numFmtId="169" fontId="55" fillId="0" borderId="1" xfId="0" applyNumberFormat="1" applyFont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9" fillId="3" borderId="1" xfId="0" applyFont="1" applyFill="1" applyBorder="1" applyAlignment="1">
      <alignment horizontal="center" vertical="center"/>
    </xf>
    <xf numFmtId="166" fontId="55" fillId="31" borderId="1" xfId="2158" applyNumberFormat="1" applyFont="1" applyFill="1" applyBorder="1"/>
    <xf numFmtId="166" fontId="55" fillId="0" borderId="1" xfId="2203" applyNumberFormat="1" applyFont="1" applyBorder="1"/>
    <xf numFmtId="0" fontId="103" fillId="31" borderId="1" xfId="2158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vertical="center" wrapText="1"/>
    </xf>
    <xf numFmtId="166" fontId="13" fillId="0" borderId="1" xfId="2162" applyNumberFormat="1" applyBorder="1"/>
    <xf numFmtId="1" fontId="10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55" fillId="0" borderId="1" xfId="1040" applyNumberFormat="1" applyFont="1" applyFill="1" applyBorder="1" applyAlignment="1">
      <alignment horizontal="center" vertical="center" wrapText="1"/>
    </xf>
    <xf numFmtId="166" fontId="103" fillId="0" borderId="1" xfId="0" applyNumberFormat="1" applyFont="1" applyBorder="1" applyAlignment="1">
      <alignment horizontal="center" vertical="center"/>
    </xf>
    <xf numFmtId="0" fontId="155" fillId="0" borderId="4" xfId="1040" applyNumberFormat="1" applyFont="1" applyFill="1" applyBorder="1" applyAlignment="1">
      <alignment horizontal="center" vertical="center" wrapText="1"/>
    </xf>
    <xf numFmtId="0" fontId="55" fillId="0" borderId="1" xfId="2206" applyFont="1" applyBorder="1" applyAlignment="1">
      <alignment horizontal="center" vertical="center" wrapText="1"/>
    </xf>
    <xf numFmtId="0" fontId="147" fillId="0" borderId="2" xfId="44" applyFont="1" applyFill="1" applyBorder="1" applyAlignment="1">
      <alignment horizontal="center" vertical="center" wrapText="1"/>
    </xf>
    <xf numFmtId="0" fontId="147" fillId="0" borderId="1" xfId="1040" applyNumberFormat="1" applyFont="1" applyFill="1" applyBorder="1" applyAlignment="1">
      <alignment horizontal="center" vertical="center" wrapText="1"/>
    </xf>
    <xf numFmtId="166" fontId="156" fillId="0" borderId="1" xfId="0" applyNumberFormat="1" applyFont="1" applyBorder="1" applyAlignment="1">
      <alignment horizontal="center"/>
    </xf>
    <xf numFmtId="166" fontId="55" fillId="0" borderId="1" xfId="0" applyNumberFormat="1" applyFont="1" applyBorder="1" applyAlignment="1">
      <alignment horizontal="center"/>
    </xf>
    <xf numFmtId="166" fontId="55" fillId="0" borderId="1" xfId="3" applyNumberFormat="1" applyFont="1" applyBorder="1" applyAlignment="1">
      <alignment horizontal="center"/>
    </xf>
    <xf numFmtId="0" fontId="147" fillId="0" borderId="4" xfId="1040" applyNumberFormat="1" applyFont="1" applyFill="1" applyBorder="1" applyAlignment="1">
      <alignment horizontal="center" vertical="center" wrapText="1"/>
    </xf>
    <xf numFmtId="166" fontId="98" fillId="0" borderId="1" xfId="951" applyNumberFormat="1" applyFont="1" applyFill="1" applyBorder="1" applyAlignment="1">
      <alignment horizontal="center"/>
    </xf>
    <xf numFmtId="166" fontId="15" fillId="0" borderId="1" xfId="2154" applyNumberFormat="1" applyBorder="1" applyAlignment="1">
      <alignment horizontal="center"/>
    </xf>
    <xf numFmtId="166" fontId="48" fillId="0" borderId="1" xfId="2154" applyNumberFormat="1" applyFont="1" applyBorder="1" applyAlignment="1">
      <alignment horizontal="center"/>
    </xf>
    <xf numFmtId="0" fontId="46" fillId="0" borderId="25" xfId="0" applyFont="1" applyBorder="1" applyAlignment="1">
      <alignment horizontal="left" vertical="center"/>
    </xf>
    <xf numFmtId="0" fontId="151" fillId="0" borderId="0" xfId="0" applyFont="1"/>
    <xf numFmtId="166" fontId="0" fillId="0" borderId="1" xfId="0" applyNumberFormat="1" applyBorder="1"/>
    <xf numFmtId="166" fontId="103" fillId="0" borderId="1" xfId="0" applyNumberFormat="1" applyFont="1" applyBorder="1" applyAlignment="1">
      <alignment horizontal="right" vertical="center"/>
    </xf>
    <xf numFmtId="0" fontId="99" fillId="3" borderId="0" xfId="0" applyFont="1" applyFill="1" applyBorder="1" applyAlignment="1">
      <alignment horizontal="center" vertical="center"/>
    </xf>
    <xf numFmtId="0" fontId="147" fillId="0" borderId="11" xfId="1040" applyNumberFormat="1" applyFont="1" applyFill="1" applyBorder="1" applyAlignment="1">
      <alignment horizontal="center" wrapText="1"/>
    </xf>
    <xf numFmtId="1" fontId="98" fillId="0" borderId="11" xfId="0" applyNumberFormat="1" applyFont="1" applyFill="1" applyBorder="1" applyAlignment="1">
      <alignment horizontal="center"/>
    </xf>
    <xf numFmtId="166" fontId="103" fillId="0" borderId="1" xfId="2175" applyNumberFormat="1" applyFont="1" applyBorder="1"/>
    <xf numFmtId="166" fontId="103" fillId="0" borderId="1" xfId="2175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8" fillId="0" borderId="10" xfId="0" applyFont="1" applyBorder="1" applyAlignment="1">
      <alignment horizontal="center" vertical="center" wrapText="1"/>
    </xf>
    <xf numFmtId="166" fontId="103" fillId="0" borderId="11" xfId="0" applyNumberFormat="1" applyFont="1" applyBorder="1"/>
    <xf numFmtId="0" fontId="0" fillId="0" borderId="1" xfId="0" applyBorder="1"/>
    <xf numFmtId="17" fontId="103" fillId="0" borderId="1" xfId="0" applyNumberFormat="1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99" fillId="3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99" fillId="31" borderId="11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31" borderId="1" xfId="0" applyFont="1" applyFill="1" applyBorder="1" applyAlignment="1">
      <alignment horizontal="center" vertical="center"/>
    </xf>
    <xf numFmtId="0" fontId="100" fillId="31" borderId="1" xfId="0" applyFont="1" applyFill="1" applyBorder="1" applyAlignment="1">
      <alignment horizontal="center" vertical="center" wrapText="1"/>
    </xf>
    <xf numFmtId="0" fontId="99" fillId="31" borderId="1" xfId="0" applyFont="1" applyFill="1" applyBorder="1" applyAlignment="1">
      <alignment horizontal="center" vertical="center"/>
    </xf>
    <xf numFmtId="49" fontId="103" fillId="0" borderId="1" xfId="0" applyNumberFormat="1" applyFont="1" applyBorder="1" applyAlignment="1">
      <alignment horizontal="center" vertical="center" wrapText="1"/>
    </xf>
    <xf numFmtId="9" fontId="103" fillId="0" borderId="1" xfId="4" applyNumberFormat="1" applyFont="1" applyBorder="1"/>
    <xf numFmtId="9" fontId="103" fillId="0" borderId="1" xfId="4" applyFont="1" applyBorder="1"/>
    <xf numFmtId="9" fontId="103" fillId="0" borderId="1" xfId="4" applyNumberFormat="1" applyFont="1" applyFill="1" applyBorder="1"/>
    <xf numFmtId="0" fontId="10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0" fillId="0" borderId="47" xfId="0" applyBorder="1"/>
    <xf numFmtId="1" fontId="97" fillId="31" borderId="2" xfId="0" applyNumberFormat="1" applyFont="1" applyFill="1" applyBorder="1" applyAlignment="1">
      <alignment horizontal="center" vertical="center"/>
    </xf>
    <xf numFmtId="1" fontId="97" fillId="31" borderId="1" xfId="0" applyNumberFormat="1" applyFont="1" applyFill="1" applyBorder="1" applyAlignment="1">
      <alignment horizontal="center"/>
    </xf>
    <xf numFmtId="0" fontId="3" fillId="31" borderId="1" xfId="0" applyNumberFormat="1" applyFont="1" applyFill="1" applyBorder="1" applyAlignment="1">
      <alignment horizontal="right" vertical="center" wrapText="1"/>
    </xf>
    <xf numFmtId="1" fontId="97" fillId="31" borderId="4" xfId="0" applyNumberFormat="1" applyFont="1" applyFill="1" applyBorder="1" applyAlignment="1">
      <alignment horizontal="center" vertical="center"/>
    </xf>
    <xf numFmtId="1" fontId="97" fillId="31" borderId="3" xfId="0" applyNumberFormat="1" applyFont="1" applyFill="1" applyBorder="1" applyAlignment="1">
      <alignment horizontal="center" vertical="center"/>
    </xf>
    <xf numFmtId="0" fontId="3" fillId="31" borderId="1" xfId="0" applyNumberFormat="1" applyFont="1" applyFill="1" applyBorder="1" applyAlignment="1">
      <alignment horizontal="right"/>
    </xf>
    <xf numFmtId="0" fontId="103" fillId="31" borderId="12" xfId="0" applyFont="1" applyFill="1" applyBorder="1" applyAlignment="1">
      <alignment horizontal="center" vertical="center"/>
    </xf>
    <xf numFmtId="0" fontId="103" fillId="31" borderId="7" xfId="0" applyFont="1" applyFill="1" applyBorder="1" applyAlignment="1">
      <alignment horizontal="center" vertical="center"/>
    </xf>
    <xf numFmtId="0" fontId="47" fillId="31" borderId="0" xfId="0" applyFont="1" applyFill="1" applyAlignment="1">
      <alignment vertical="center"/>
    </xf>
    <xf numFmtId="0" fontId="55" fillId="31" borderId="0" xfId="0" applyFont="1" applyFill="1" applyAlignment="1">
      <alignment horizontal="left" vertical="top"/>
    </xf>
    <xf numFmtId="0" fontId="102" fillId="31" borderId="42" xfId="0" applyFont="1" applyFill="1" applyBorder="1" applyAlignment="1">
      <alignment vertical="center"/>
    </xf>
    <xf numFmtId="0" fontId="0" fillId="31" borderId="42" xfId="0" applyFill="1" applyBorder="1"/>
    <xf numFmtId="0" fontId="0" fillId="0" borderId="48" xfId="0" applyBorder="1"/>
    <xf numFmtId="0" fontId="0" fillId="31" borderId="46" xfId="0" applyFill="1" applyBorder="1"/>
    <xf numFmtId="0" fontId="3" fillId="31" borderId="1" xfId="0" applyNumberFormat="1" applyFont="1" applyFill="1" applyBorder="1"/>
    <xf numFmtId="166" fontId="103" fillId="0" borderId="8" xfId="0" applyNumberFormat="1" applyFont="1" applyBorder="1"/>
    <xf numFmtId="166" fontId="103" fillId="0" borderId="12" xfId="0" applyNumberFormat="1" applyFont="1" applyBorder="1"/>
    <xf numFmtId="166" fontId="103" fillId="0" borderId="7" xfId="0" applyNumberFormat="1" applyFont="1" applyBorder="1"/>
    <xf numFmtId="0" fontId="2" fillId="0" borderId="0" xfId="2207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3" fillId="0" borderId="25" xfId="0" applyFont="1" applyBorder="1" applyAlignment="1">
      <alignment horizontal="right"/>
    </xf>
    <xf numFmtId="0" fontId="103" fillId="0" borderId="9" xfId="0" applyFont="1" applyBorder="1" applyAlignment="1">
      <alignment horizontal="right"/>
    </xf>
    <xf numFmtId="1" fontId="98" fillId="0" borderId="1" xfId="0" applyNumberFormat="1" applyFont="1" applyBorder="1"/>
    <xf numFmtId="0" fontId="46" fillId="0" borderId="11" xfId="0" applyFont="1" applyBorder="1" applyAlignment="1">
      <alignment vertical="center"/>
    </xf>
    <xf numFmtId="0" fontId="46" fillId="0" borderId="13" xfId="0" applyFont="1" applyBorder="1" applyAlignment="1">
      <alignment vertical="center"/>
    </xf>
    <xf numFmtId="0" fontId="46" fillId="0" borderId="8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9" fillId="77" borderId="1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vertical="center"/>
    </xf>
    <xf numFmtId="0" fontId="157" fillId="31" borderId="1" xfId="0" applyFont="1" applyFill="1" applyBorder="1" applyAlignment="1">
      <alignment horizontal="center" vertical="center" wrapText="1"/>
    </xf>
    <xf numFmtId="0" fontId="103" fillId="31" borderId="11" xfId="0" applyFont="1" applyFill="1" applyBorder="1" applyAlignment="1">
      <alignment horizontal="center" vertical="center" wrapText="1"/>
    </xf>
    <xf numFmtId="43" fontId="1" fillId="31" borderId="0" xfId="3" applyFont="1" applyFill="1" applyBorder="1"/>
    <xf numFmtId="169" fontId="0" fillId="0" borderId="0" xfId="3" applyNumberFormat="1" applyFont="1" applyAlignment="1">
      <alignment horizontal="center" vertical="center"/>
    </xf>
    <xf numFmtId="0" fontId="46" fillId="0" borderId="1" xfId="1" applyFont="1" applyBorder="1" applyAlignment="1">
      <alignment horizontal="left" vertical="center"/>
    </xf>
    <xf numFmtId="0" fontId="46" fillId="0" borderId="0" xfId="0" applyFont="1"/>
    <xf numFmtId="0" fontId="46" fillId="0" borderId="1" xfId="1" quotePrefix="1" applyFont="1" applyBorder="1" applyAlignment="1">
      <alignment horizontal="left" vertical="center"/>
    </xf>
    <xf numFmtId="166" fontId="0" fillId="0" borderId="0" xfId="0" applyNumberFormat="1" applyFill="1"/>
    <xf numFmtId="0" fontId="102" fillId="3" borderId="0" xfId="0" applyFont="1" applyFill="1" applyBorder="1" applyAlignment="1">
      <alignment horizontal="center" vertical="center"/>
    </xf>
    <xf numFmtId="0" fontId="100" fillId="0" borderId="8" xfId="0" applyFont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/>
    </xf>
    <xf numFmtId="0" fontId="146" fillId="0" borderId="11" xfId="0" applyFont="1" applyBorder="1" applyAlignment="1">
      <alignment horizontal="center" vertical="center"/>
    </xf>
    <xf numFmtId="0" fontId="103" fillId="0" borderId="8" xfId="0" applyFont="1" applyBorder="1"/>
    <xf numFmtId="166" fontId="103" fillId="0" borderId="1" xfId="0" applyNumberFormat="1" applyFont="1" applyFill="1" applyBorder="1"/>
    <xf numFmtId="166" fontId="103" fillId="0" borderId="11" xfId="0" applyNumberFormat="1" applyFont="1" applyFill="1" applyBorder="1"/>
    <xf numFmtId="166" fontId="103" fillId="0" borderId="2" xfId="0" applyNumberFormat="1" applyFont="1" applyFill="1" applyBorder="1"/>
    <xf numFmtId="166" fontId="103" fillId="0" borderId="9" xfId="0" applyNumberFormat="1" applyFont="1" applyFill="1" applyBorder="1"/>
    <xf numFmtId="0" fontId="55" fillId="0" borderId="7" xfId="0" applyFont="1" applyBorder="1" applyAlignment="1">
      <alignment horizontal="center" vertical="center" wrapText="1"/>
    </xf>
    <xf numFmtId="181" fontId="98" fillId="0" borderId="3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103" fillId="0" borderId="12" xfId="0" applyFont="1" applyBorder="1" applyAlignment="1">
      <alignment horizontal="right"/>
    </xf>
    <xf numFmtId="0" fontId="146" fillId="0" borderId="0" xfId="0" applyFont="1" applyBorder="1" applyAlignment="1">
      <alignment vertical="center"/>
    </xf>
    <xf numFmtId="0" fontId="100" fillId="0" borderId="0" xfId="0" applyFont="1" applyBorder="1" applyAlignment="1">
      <alignment vertical="center" wrapText="1"/>
    </xf>
    <xf numFmtId="0" fontId="0" fillId="0" borderId="0" xfId="0" applyFill="1"/>
    <xf numFmtId="0" fontId="99" fillId="0" borderId="0" xfId="0" applyFont="1" applyFill="1" applyBorder="1" applyAlignment="1">
      <alignment vertical="center"/>
    </xf>
    <xf numFmtId="166" fontId="0" fillId="0" borderId="1" xfId="0" applyNumberFormat="1" applyFont="1" applyBorder="1"/>
    <xf numFmtId="0" fontId="151" fillId="0" borderId="11" xfId="0" applyFont="1" applyBorder="1" applyAlignment="1">
      <alignment horizontal="left" vertical="center"/>
    </xf>
    <xf numFmtId="0" fontId="151" fillId="0" borderId="13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46" fillId="0" borderId="13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46" fillId="0" borderId="9" xfId="0" applyFont="1" applyFill="1" applyBorder="1" applyAlignment="1">
      <alignment horizontal="left" vertical="center"/>
    </xf>
    <xf numFmtId="0" fontId="46" fillId="0" borderId="25" xfId="0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/>
    </xf>
    <xf numFmtId="0" fontId="46" fillId="0" borderId="6" xfId="0" applyFont="1" applyFill="1" applyBorder="1" applyAlignment="1">
      <alignment horizontal="left" vertical="center"/>
    </xf>
    <xf numFmtId="0" fontId="46" fillId="0" borderId="7" xfId="0" applyFont="1" applyFill="1" applyBorder="1" applyAlignment="1">
      <alignment horizontal="left" vertical="center"/>
    </xf>
    <xf numFmtId="0" fontId="46" fillId="0" borderId="11" xfId="0" applyFont="1" applyFill="1" applyBorder="1" applyAlignment="1">
      <alignment horizontal="left" vertical="center"/>
    </xf>
    <xf numFmtId="0" fontId="46" fillId="0" borderId="13" xfId="0" applyFont="1" applyFill="1" applyBorder="1" applyAlignment="1">
      <alignment horizontal="left" vertical="center"/>
    </xf>
    <xf numFmtId="0" fontId="46" fillId="0" borderId="11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149" fillId="0" borderId="11" xfId="0" applyFont="1" applyBorder="1" applyAlignment="1">
      <alignment horizontal="left" vertical="center"/>
    </xf>
    <xf numFmtId="0" fontId="149" fillId="0" borderId="13" xfId="0" applyFont="1" applyBorder="1" applyAlignment="1">
      <alignment horizontal="left" vertical="center"/>
    </xf>
    <xf numFmtId="0" fontId="149" fillId="0" borderId="8" xfId="0" applyFont="1" applyBorder="1" applyAlignment="1">
      <alignment horizontal="left" vertical="center"/>
    </xf>
    <xf numFmtId="0" fontId="46" fillId="0" borderId="11" xfId="0" applyFont="1" applyBorder="1" applyAlignment="1">
      <alignment vertical="center"/>
    </xf>
    <xf numFmtId="0" fontId="46" fillId="0" borderId="13" xfId="0" applyFont="1" applyBorder="1" applyAlignment="1">
      <alignment vertical="center"/>
    </xf>
    <xf numFmtId="0" fontId="46" fillId="0" borderId="8" xfId="0" applyFont="1" applyBorder="1" applyAlignment="1">
      <alignment vertical="center"/>
    </xf>
    <xf numFmtId="0" fontId="87" fillId="28" borderId="13" xfId="0" applyFont="1" applyFill="1" applyBorder="1" applyAlignment="1">
      <alignment horizontal="center" vertical="center"/>
    </xf>
    <xf numFmtId="0" fontId="46" fillId="77" borderId="11" xfId="0" applyFont="1" applyFill="1" applyBorder="1" applyAlignment="1">
      <alignment horizontal="left" vertical="center"/>
    </xf>
    <xf numFmtId="0" fontId="46" fillId="77" borderId="13" xfId="0" applyFont="1" applyFill="1" applyBorder="1" applyAlignment="1">
      <alignment horizontal="left" vertical="center"/>
    </xf>
    <xf numFmtId="0" fontId="46" fillId="77" borderId="8" xfId="0" applyFont="1" applyFill="1" applyBorder="1" applyAlignment="1">
      <alignment horizontal="left" vertical="center"/>
    </xf>
    <xf numFmtId="0" fontId="87" fillId="28" borderId="11" xfId="0" applyFont="1" applyFill="1" applyBorder="1" applyAlignment="1">
      <alignment horizontal="center" vertical="center"/>
    </xf>
    <xf numFmtId="0" fontId="87" fillId="28" borderId="8" xfId="0" applyFont="1" applyFill="1" applyBorder="1" applyAlignment="1">
      <alignment horizontal="center" vertical="center"/>
    </xf>
    <xf numFmtId="0" fontId="99" fillId="3" borderId="1" xfId="0" applyFont="1" applyFill="1" applyBorder="1" applyAlignment="1">
      <alignment horizontal="center" vertical="center"/>
    </xf>
    <xf numFmtId="0" fontId="101" fillId="2" borderId="0" xfId="1" applyFont="1" applyFill="1" applyAlignment="1">
      <alignment horizontal="center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102" fillId="77" borderId="1" xfId="0" applyFont="1" applyFill="1" applyBorder="1" applyAlignment="1">
      <alignment horizontal="center" vertical="center"/>
    </xf>
    <xf numFmtId="0" fontId="99" fillId="3" borderId="1" xfId="0" applyFont="1" applyFill="1" applyBorder="1" applyAlignment="1">
      <alignment horizontal="center"/>
    </xf>
    <xf numFmtId="0" fontId="98" fillId="31" borderId="0" xfId="0" applyFont="1" applyFill="1" applyBorder="1" applyAlignment="1">
      <alignment horizontal="center" vertical="center"/>
    </xf>
    <xf numFmtId="0" fontId="100" fillId="31" borderId="0" xfId="0" applyFont="1" applyFill="1" applyBorder="1" applyAlignment="1">
      <alignment horizontal="center" vertical="top" wrapText="1"/>
    </xf>
    <xf numFmtId="0" fontId="99" fillId="31" borderId="0" xfId="0" applyFont="1" applyFill="1" applyBorder="1" applyAlignment="1">
      <alignment horizontal="center"/>
    </xf>
    <xf numFmtId="0" fontId="100" fillId="0" borderId="1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 wrapText="1"/>
    </xf>
    <xf numFmtId="0" fontId="102" fillId="77" borderId="10" xfId="0" applyFont="1" applyFill="1" applyBorder="1" applyAlignment="1">
      <alignment horizontal="center" vertical="center"/>
    </xf>
    <xf numFmtId="0" fontId="102" fillId="77" borderId="6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102" fillId="3" borderId="11" xfId="0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9" fillId="31" borderId="8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158" fillId="2" borderId="0" xfId="1" applyFont="1" applyFill="1" applyAlignment="1">
      <alignment horizontal="center" vertical="center"/>
    </xf>
    <xf numFmtId="0" fontId="100" fillId="31" borderId="11" xfId="0" applyFont="1" applyFill="1" applyBorder="1" applyAlignment="1">
      <alignment horizontal="center" vertical="center" wrapText="1"/>
    </xf>
    <xf numFmtId="43" fontId="98" fillId="0" borderId="1" xfId="0" applyNumberFormat="1" applyFont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00" fillId="0" borderId="11" xfId="0" applyFont="1" applyBorder="1" applyAlignment="1">
      <alignment horizontal="center" vertical="top" wrapText="1"/>
    </xf>
    <xf numFmtId="0" fontId="100" fillId="0" borderId="13" xfId="0" applyFont="1" applyBorder="1" applyAlignment="1">
      <alignment horizontal="center" vertical="top" wrapText="1"/>
    </xf>
    <xf numFmtId="0" fontId="100" fillId="0" borderId="8" xfId="0" applyFont="1" applyBorder="1" applyAlignment="1">
      <alignment horizontal="center" vertical="top" wrapText="1"/>
    </xf>
    <xf numFmtId="2" fontId="158" fillId="2" borderId="0" xfId="1" applyNumberFormat="1" applyFont="1" applyFill="1" applyAlignment="1">
      <alignment horizontal="center" vertical="center"/>
    </xf>
    <xf numFmtId="2" fontId="99" fillId="3" borderId="11" xfId="0" applyNumberFormat="1" applyFont="1" applyFill="1" applyBorder="1" applyAlignment="1">
      <alignment horizontal="center" vertical="center"/>
    </xf>
    <xf numFmtId="2" fontId="99" fillId="3" borderId="13" xfId="0" applyNumberFormat="1" applyFont="1" applyFill="1" applyBorder="1" applyAlignment="1">
      <alignment horizontal="center" vertical="center"/>
    </xf>
    <xf numFmtId="2" fontId="99" fillId="3" borderId="8" xfId="0" applyNumberFormat="1" applyFont="1" applyFill="1" applyBorder="1" applyAlignment="1">
      <alignment horizontal="center" vertical="center"/>
    </xf>
    <xf numFmtId="2" fontId="100" fillId="0" borderId="11" xfId="0" applyNumberFormat="1" applyFont="1" applyBorder="1" applyAlignment="1">
      <alignment horizontal="center" vertical="center" wrapText="1"/>
    </xf>
    <xf numFmtId="2" fontId="100" fillId="0" borderId="13" xfId="0" applyNumberFormat="1" applyFont="1" applyBorder="1" applyAlignment="1">
      <alignment horizontal="center" vertical="center" wrapText="1"/>
    </xf>
    <xf numFmtId="2" fontId="100" fillId="0" borderId="8" xfId="0" applyNumberFormat="1" applyFont="1" applyBorder="1" applyAlignment="1">
      <alignment horizontal="center" vertical="center" wrapText="1"/>
    </xf>
    <xf numFmtId="14" fontId="119" fillId="0" borderId="11" xfId="0" applyNumberFormat="1" applyFont="1" applyBorder="1" applyAlignment="1">
      <alignment horizontal="center"/>
    </xf>
    <xf numFmtId="14" fontId="119" fillId="0" borderId="8" xfId="0" applyNumberFormat="1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9" fillId="3" borderId="11" xfId="0" applyFont="1" applyFill="1" applyBorder="1" applyAlignment="1">
      <alignment horizontal="center"/>
    </xf>
    <xf numFmtId="0" fontId="99" fillId="3" borderId="13" xfId="0" applyFont="1" applyFill="1" applyBorder="1" applyAlignment="1">
      <alignment horizontal="center"/>
    </xf>
    <xf numFmtId="0" fontId="99" fillId="3" borderId="8" xfId="0" applyFont="1" applyFill="1" applyBorder="1" applyAlignment="1">
      <alignment horizontal="center"/>
    </xf>
    <xf numFmtId="0" fontId="140" fillId="2" borderId="0" xfId="1" applyFont="1" applyFill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5" fillId="0" borderId="1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3" fillId="0" borderId="25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 wrapText="1"/>
    </xf>
    <xf numFmtId="0" fontId="102" fillId="3" borderId="8" xfId="0" applyFont="1" applyFill="1" applyBorder="1" applyAlignment="1">
      <alignment horizontal="center" vertical="center" wrapText="1"/>
    </xf>
    <xf numFmtId="0" fontId="98" fillId="0" borderId="3" xfId="6" applyFont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143" fillId="2" borderId="0" xfId="1" applyFont="1" applyFill="1" applyAlignment="1">
      <alignment horizontal="center" vertical="center"/>
    </xf>
    <xf numFmtId="0" fontId="98" fillId="0" borderId="12" xfId="6" applyFont="1" applyBorder="1" applyAlignment="1">
      <alignment horizontal="center" vertical="center"/>
    </xf>
    <xf numFmtId="0" fontId="98" fillId="0" borderId="5" xfId="6" applyFont="1" applyBorder="1" applyAlignment="1">
      <alignment horizontal="center" vertical="center"/>
    </xf>
    <xf numFmtId="0" fontId="98" fillId="0" borderId="2" xfId="6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152" fillId="0" borderId="25" xfId="0" applyFont="1" applyBorder="1" applyAlignment="1">
      <alignment horizontal="center" vertical="center"/>
    </xf>
    <xf numFmtId="0" fontId="152" fillId="0" borderId="0" xfId="0" applyFont="1" applyBorder="1" applyAlignment="1">
      <alignment horizontal="center" vertical="center"/>
    </xf>
    <xf numFmtId="1" fontId="91" fillId="0" borderId="2" xfId="0" applyNumberFormat="1" applyFont="1" applyBorder="1" applyAlignment="1">
      <alignment horizontal="center" vertical="center"/>
    </xf>
    <xf numFmtId="1" fontId="91" fillId="0" borderId="4" xfId="0" applyNumberFormat="1" applyFont="1" applyBorder="1" applyAlignment="1">
      <alignment horizontal="center" vertical="center"/>
    </xf>
    <xf numFmtId="1" fontId="91" fillId="0" borderId="3" xfId="0" applyNumberFormat="1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0" fontId="142" fillId="2" borderId="0" xfId="1" applyFont="1" applyFill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/>
    </xf>
    <xf numFmtId="0" fontId="103" fillId="0" borderId="5" xfId="0" applyFont="1" applyBorder="1" applyAlignment="1">
      <alignment horizontal="center" vertical="center"/>
    </xf>
    <xf numFmtId="0" fontId="103" fillId="0" borderId="7" xfId="0" applyFont="1" applyBorder="1" applyAlignment="1">
      <alignment horizontal="center" vertical="center"/>
    </xf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92" fillId="0" borderId="11" xfId="0" applyFont="1" applyBorder="1" applyAlignment="1">
      <alignment horizontal="center" vertical="center" wrapText="1"/>
    </xf>
    <xf numFmtId="0" fontId="92" fillId="0" borderId="13" xfId="0" applyFont="1" applyBorder="1" applyAlignment="1">
      <alignment horizontal="center" vertical="center" wrapText="1"/>
    </xf>
    <xf numFmtId="0" fontId="92" fillId="0" borderId="8" xfId="0" applyFont="1" applyBorder="1" applyAlignment="1">
      <alignment horizontal="center" vertical="center" wrapText="1"/>
    </xf>
    <xf numFmtId="1" fontId="91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58" fillId="0" borderId="25" xfId="3" applyNumberFormat="1" applyFont="1" applyFill="1" applyBorder="1" applyAlignment="1">
      <alignment horizontal="center" vertical="center"/>
    </xf>
    <xf numFmtId="0" fontId="58" fillId="0" borderId="0" xfId="3" applyNumberFormat="1" applyFont="1" applyFill="1" applyBorder="1" applyAlignment="1">
      <alignment horizontal="center" vertical="center"/>
    </xf>
    <xf numFmtId="2" fontId="143" fillId="2" borderId="0" xfId="1" applyNumberFormat="1" applyFont="1" applyFill="1" applyAlignment="1">
      <alignment horizontal="center" vertical="center"/>
    </xf>
    <xf numFmtId="0" fontId="102" fillId="3" borderId="10" xfId="0" applyFont="1" applyFill="1" applyBorder="1" applyAlignment="1">
      <alignment horizontal="center" vertical="center"/>
    </xf>
    <xf numFmtId="0" fontId="102" fillId="3" borderId="6" xfId="0" applyFont="1" applyFill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44" fillId="0" borderId="11" xfId="0" applyFont="1" applyBorder="1" applyAlignment="1">
      <alignment horizontal="center" vertical="center" wrapText="1"/>
    </xf>
    <xf numFmtId="0" fontId="144" fillId="0" borderId="13" xfId="0" applyFont="1" applyBorder="1" applyAlignment="1">
      <alignment horizontal="center" vertical="center" wrapText="1"/>
    </xf>
    <xf numFmtId="0" fontId="144" fillId="0" borderId="8" xfId="0" applyFont="1" applyBorder="1" applyAlignment="1">
      <alignment horizontal="center" vertical="center" wrapText="1"/>
    </xf>
    <xf numFmtId="0" fontId="146" fillId="0" borderId="12" xfId="0" applyFont="1" applyBorder="1" applyAlignment="1">
      <alignment horizontal="center" vertical="center"/>
    </xf>
    <xf numFmtId="0" fontId="146" fillId="0" borderId="5" xfId="0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0" fontId="103" fillId="0" borderId="11" xfId="0" applyFont="1" applyBorder="1" applyAlignment="1">
      <alignment horizontal="center" vertical="center"/>
    </xf>
    <xf numFmtId="0" fontId="103" fillId="0" borderId="8" xfId="0" applyFont="1" applyBorder="1" applyAlignment="1">
      <alignment horizontal="center" vertical="center"/>
    </xf>
    <xf numFmtId="0" fontId="98" fillId="0" borderId="7" xfId="6" applyFont="1" applyBorder="1" applyAlignment="1">
      <alignment horizontal="center" vertical="center"/>
    </xf>
    <xf numFmtId="0" fontId="148" fillId="0" borderId="8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100" fillId="77" borderId="8" xfId="0" applyFont="1" applyFill="1" applyBorder="1" applyAlignment="1">
      <alignment horizontal="center" vertical="center" wrapText="1"/>
    </xf>
    <xf numFmtId="0" fontId="100" fillId="77" borderId="1" xfId="0" applyFont="1" applyFill="1" applyBorder="1" applyAlignment="1">
      <alignment horizontal="center" vertical="center" wrapText="1"/>
    </xf>
    <xf numFmtId="0" fontId="55" fillId="0" borderId="4" xfId="0" applyFont="1" applyBorder="1" applyAlignment="1"/>
    <xf numFmtId="0" fontId="100" fillId="0" borderId="10" xfId="0" applyFont="1" applyBorder="1" applyAlignment="1">
      <alignment horizontal="center" vertical="center" wrapText="1"/>
    </xf>
    <xf numFmtId="0" fontId="100" fillId="0" borderId="6" xfId="0" applyFont="1" applyBorder="1" applyAlignment="1">
      <alignment horizontal="center" vertical="center" wrapText="1"/>
    </xf>
    <xf numFmtId="0" fontId="100" fillId="0" borderId="7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3" fillId="0" borderId="2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center"/>
    </xf>
    <xf numFmtId="0" fontId="101" fillId="2" borderId="42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1" fillId="78" borderId="11" xfId="1" applyFont="1" applyFill="1" applyBorder="1" applyAlignment="1">
      <alignment horizontal="center" vertical="center"/>
    </xf>
    <xf numFmtId="0" fontId="101" fillId="78" borderId="13" xfId="1" applyFont="1" applyFill="1" applyBorder="1" applyAlignment="1">
      <alignment horizontal="center" vertical="center"/>
    </xf>
    <xf numFmtId="0" fontId="101" fillId="78" borderId="8" xfId="1" applyFont="1" applyFill="1" applyBorder="1" applyAlignment="1">
      <alignment horizontal="center" vertical="center"/>
    </xf>
    <xf numFmtId="0" fontId="102" fillId="31" borderId="11" xfId="0" applyFont="1" applyFill="1" applyBorder="1" applyAlignment="1">
      <alignment horizontal="center" vertical="center"/>
    </xf>
    <xf numFmtId="0" fontId="102" fillId="31" borderId="13" xfId="0" applyFont="1" applyFill="1" applyBorder="1" applyAlignment="1">
      <alignment horizontal="center" vertical="center"/>
    </xf>
    <xf numFmtId="1" fontId="97" fillId="31" borderId="2" xfId="0" applyNumberFormat="1" applyFont="1" applyFill="1" applyBorder="1" applyAlignment="1">
      <alignment horizontal="center" vertical="center"/>
    </xf>
    <xf numFmtId="1" fontId="97" fillId="31" borderId="4" xfId="0" applyNumberFormat="1" applyFont="1" applyFill="1" applyBorder="1" applyAlignment="1">
      <alignment horizontal="center" vertical="center"/>
    </xf>
    <xf numFmtId="1" fontId="97" fillId="31" borderId="3" xfId="0" applyNumberFormat="1" applyFont="1" applyFill="1" applyBorder="1" applyAlignment="1">
      <alignment horizontal="center" vertical="center"/>
    </xf>
    <xf numFmtId="0" fontId="103" fillId="31" borderId="12" xfId="0" applyFont="1" applyFill="1" applyBorder="1" applyAlignment="1">
      <alignment horizontal="center" vertical="center"/>
    </xf>
    <xf numFmtId="0" fontId="103" fillId="31" borderId="7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5" fillId="0" borderId="12" xfId="2206" applyFont="1" applyBorder="1" applyAlignment="1">
      <alignment horizontal="center" vertical="center"/>
    </xf>
    <xf numFmtId="0" fontId="55" fillId="0" borderId="5" xfId="2206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top" wrapText="1"/>
    </xf>
    <xf numFmtId="0" fontId="101" fillId="31" borderId="0" xfId="1" applyFont="1" applyFill="1" applyAlignment="1">
      <alignment horizontal="center" vertical="center"/>
    </xf>
    <xf numFmtId="0" fontId="97" fillId="31" borderId="9" xfId="0" applyFont="1" applyFill="1" applyBorder="1" applyAlignment="1">
      <alignment horizontal="center" vertical="center"/>
    </xf>
    <xf numFmtId="0" fontId="97" fillId="31" borderId="24" xfId="0" applyFont="1" applyFill="1" applyBorder="1" applyAlignment="1">
      <alignment horizontal="center" vertical="center"/>
    </xf>
    <xf numFmtId="0" fontId="97" fillId="31" borderId="10" xfId="0" applyFont="1" applyFill="1" applyBorder="1" applyAlignment="1">
      <alignment horizontal="center" vertical="center"/>
    </xf>
    <xf numFmtId="0" fontId="103" fillId="31" borderId="1" xfId="0" applyFont="1" applyFill="1" applyBorder="1" applyAlignment="1">
      <alignment horizontal="center" vertical="center"/>
    </xf>
    <xf numFmtId="0" fontId="103" fillId="0" borderId="1" xfId="0" applyFont="1" applyBorder="1" applyAlignment="1"/>
    <xf numFmtId="0" fontId="103" fillId="0" borderId="2" xfId="0" applyFont="1" applyBorder="1" applyAlignment="1"/>
    <xf numFmtId="0" fontId="154" fillId="2" borderId="0" xfId="1" applyFont="1" applyFill="1" applyAlignment="1">
      <alignment horizontal="center" vertical="center"/>
    </xf>
    <xf numFmtId="0" fontId="103" fillId="0" borderId="25" xfId="2154" applyFont="1" applyBorder="1" applyAlignment="1">
      <alignment horizontal="center" vertical="center"/>
    </xf>
    <xf numFmtId="0" fontId="103" fillId="0" borderId="0" xfId="2154" applyFont="1" applyBorder="1" applyAlignment="1">
      <alignment horizontal="center" vertical="center"/>
    </xf>
    <xf numFmtId="0" fontId="103" fillId="0" borderId="1" xfId="2154" applyFont="1" applyBorder="1" applyAlignment="1">
      <alignment horizontal="center" vertical="center"/>
    </xf>
    <xf numFmtId="0" fontId="55" fillId="0" borderId="1" xfId="2162" applyFont="1" applyBorder="1" applyAlignment="1">
      <alignment horizontal="center" vertical="center"/>
    </xf>
    <xf numFmtId="0" fontId="55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5" fillId="0" borderId="11" xfId="2162" applyFont="1" applyBorder="1" applyAlignment="1">
      <alignment horizontal="center" vertical="center"/>
    </xf>
    <xf numFmtId="0" fontId="55" fillId="0" borderId="8" xfId="2162" applyFont="1" applyBorder="1" applyAlignment="1">
      <alignment horizontal="center" vertical="center"/>
    </xf>
    <xf numFmtId="0" fontId="55" fillId="31" borderId="11" xfId="2162" applyFont="1" applyFill="1" applyBorder="1" applyAlignment="1">
      <alignment horizontal="center" vertical="center"/>
    </xf>
    <xf numFmtId="0" fontId="55" fillId="31" borderId="8" xfId="2162" applyFont="1" applyFill="1" applyBorder="1" applyAlignment="1">
      <alignment horizontal="center" vertical="center"/>
    </xf>
    <xf numFmtId="0" fontId="55" fillId="31" borderId="1" xfId="2162" applyFont="1" applyFill="1" applyBorder="1" applyAlignment="1">
      <alignment horizontal="center" vertical="center"/>
    </xf>
    <xf numFmtId="0" fontId="100" fillId="31" borderId="1" xfId="0" applyFont="1" applyFill="1" applyBorder="1" applyAlignment="1">
      <alignment horizontal="center" vertical="center" wrapText="1"/>
    </xf>
    <xf numFmtId="0" fontId="99" fillId="31" borderId="1" xfId="0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9" fillId="3" borderId="3" xfId="0" applyFont="1" applyFill="1" applyBorder="1" applyAlignment="1">
      <alignment horizontal="center" vertical="center"/>
    </xf>
    <xf numFmtId="0" fontId="145" fillId="0" borderId="0" xfId="0" applyFont="1" applyBorder="1" applyAlignment="1">
      <alignment horizontal="right" vertical="center" wrapText="1"/>
    </xf>
    <xf numFmtId="0" fontId="97" fillId="0" borderId="25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102" fillId="3" borderId="13" xfId="0" applyFont="1" applyFill="1" applyBorder="1" applyAlignment="1">
      <alignment horizontal="left" vertical="center" indent="14"/>
    </xf>
    <xf numFmtId="0" fontId="100" fillId="0" borderId="0" xfId="0" applyFont="1" applyBorder="1" applyAlignment="1">
      <alignment horizontal="center" vertical="top" wrapText="1"/>
    </xf>
    <xf numFmtId="0" fontId="146" fillId="0" borderId="13" xfId="0" applyFont="1" applyBorder="1" applyAlignment="1">
      <alignment horizontal="center" vertical="center"/>
    </xf>
    <xf numFmtId="0" fontId="146" fillId="0" borderId="11" xfId="0" applyFont="1" applyBorder="1" applyAlignment="1">
      <alignment horizontal="center" vertical="center"/>
    </xf>
  </cellXfs>
  <cellStyles count="2208">
    <cellStyle name="_x0005__x001c_" xfId="309"/>
    <cellStyle name="20% — акцент1" xfId="961" builtinId="30" customBuiltin="1"/>
    <cellStyle name="20% - Акцент1 10" xfId="987"/>
    <cellStyle name="20% - Акцент1 11" xfId="988"/>
    <cellStyle name="20% - Акцент1 12" xfId="989"/>
    <cellStyle name="20% - Акцент1 13" xfId="990"/>
    <cellStyle name="20% - Акцент1 14" xfId="991"/>
    <cellStyle name="20% - Акцент1 15" xfId="992"/>
    <cellStyle name="20% - Акцент1 16" xfId="993"/>
    <cellStyle name="20% - Акцент1 17" xfId="994"/>
    <cellStyle name="20% - Акцент1 18" xfId="995"/>
    <cellStyle name="20% - Акцент1 19" xfId="996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- Акцент1 21" xfId="1000"/>
    <cellStyle name="20% - Акцент1 22" xfId="100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- Акцент1 4 2" xfId="1007"/>
    <cellStyle name="20% - Акцент1 4 3" xfId="1006"/>
    <cellStyle name="20% - Акцент1 5" xfId="1008"/>
    <cellStyle name="20% - Акцент1 6" xfId="1009"/>
    <cellStyle name="20% - Акцент1 7" xfId="1010"/>
    <cellStyle name="20% - Акцент1 8" xfId="1011"/>
    <cellStyle name="20% - Акцент1 9" xfId="1012"/>
    <cellStyle name="20% — акцент2" xfId="965" builtinId="34" customBuiltin="1"/>
    <cellStyle name="20% - Акцент2 10" xfId="1014"/>
    <cellStyle name="20% - Акцент2 11" xfId="1015"/>
    <cellStyle name="20% - Акцент2 12" xfId="1016"/>
    <cellStyle name="20% - Акцент2 13" xfId="1017"/>
    <cellStyle name="20% - Акцент2 14" xfId="1018"/>
    <cellStyle name="20% - Акцент2 15" xfId="1019"/>
    <cellStyle name="20% - Акцент2 16" xfId="1020"/>
    <cellStyle name="20% - Акцент2 17" xfId="1021"/>
    <cellStyle name="20% - Акцент2 18" xfId="1022"/>
    <cellStyle name="20% - Акцент2 19" xfId="1023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- Акцент2 4 2" xfId="1034"/>
    <cellStyle name="20% - Акцент2 4 3" xfId="1033"/>
    <cellStyle name="20% - Акцент2 5" xfId="1035"/>
    <cellStyle name="20% — акцент2 5" xfId="2165"/>
    <cellStyle name="20% - Акцент2 6" xfId="1036"/>
    <cellStyle name="20% — акцент2 6" xfId="2170"/>
    <cellStyle name="20% - Акцент2 7" xfId="1037"/>
    <cellStyle name="20% - Акцент2 8" xfId="1038"/>
    <cellStyle name="20% - Акцент2 9" xfId="1039"/>
    <cellStyle name="20% - Акцент3 10" xfId="1040"/>
    <cellStyle name="20% - Акцент3 11" xfId="1041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- Акцент3 4 2" xfId="1060"/>
    <cellStyle name="20% - Акцент3 4 3" xfId="1059"/>
    <cellStyle name="20% - Акцент3 5" xfId="1061"/>
    <cellStyle name="20% — акцент3 5" xfId="2166"/>
    <cellStyle name="20% - Акцент3 6" xfId="1062"/>
    <cellStyle name="20% — акцент3 6" xfId="2171"/>
    <cellStyle name="20% - Акцент3 7" xfId="1063"/>
    <cellStyle name="20% - Акцент3 8" xfId="1064"/>
    <cellStyle name="20% - Акцент3 9" xfId="1065"/>
    <cellStyle name="20% — акцент4" xfId="972" builtinId="42" customBuiltin="1"/>
    <cellStyle name="20% - Акцент4 10" xfId="1066"/>
    <cellStyle name="20% - Акцент4 11" xfId="1067"/>
    <cellStyle name="20% - Акцент4 12" xfId="1068"/>
    <cellStyle name="20% - Акцент4 13" xfId="1069"/>
    <cellStyle name="20% - Акцент4 14" xfId="1070"/>
    <cellStyle name="20% - Акцент4 15" xfId="1071"/>
    <cellStyle name="20% - Акцент4 16" xfId="1072"/>
    <cellStyle name="20% - Акцент4 17" xfId="1073"/>
    <cellStyle name="20% - Акцент4 18" xfId="1074"/>
    <cellStyle name="20% - Акцент4 19" xfId="107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- Акцент4 21" xfId="1079"/>
    <cellStyle name="20% - Акцент4 22" xfId="1080"/>
    <cellStyle name="20% - Акцент4 23" xfId="1081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- Акцент4 6" xfId="1089"/>
    <cellStyle name="20% - Акцент4 7" xfId="1090"/>
    <cellStyle name="20% - Акцент4 8" xfId="1091"/>
    <cellStyle name="20% - Акцент4 9" xfId="1092"/>
    <cellStyle name="20% — акцент5" xfId="975" builtinId="46" customBuiltin="1"/>
    <cellStyle name="20% - Акцент5 10" xfId="248"/>
    <cellStyle name="20% - Акцент5 11" xfId="1093"/>
    <cellStyle name="20% - Акцент5 12" xfId="1094"/>
    <cellStyle name="20% - Акцент5 13" xfId="1095"/>
    <cellStyle name="20% - Акцент5 14" xfId="1096"/>
    <cellStyle name="20% - Акцент5 15" xfId="1097"/>
    <cellStyle name="20% - Акцент5 16" xfId="1098"/>
    <cellStyle name="20% - Акцент5 17" xfId="1099"/>
    <cellStyle name="20% - Акцент5 18" xfId="1100"/>
    <cellStyle name="20% - Акцент5 19" xfId="1101"/>
    <cellStyle name="20% - Акцент5 2" xfId="44"/>
    <cellStyle name="20% — акцент5 2" xfId="265"/>
    <cellStyle name="20% - Акцент5 2 2" xfId="45"/>
    <cellStyle name="20% - Акцент5 20" xfId="1102"/>
    <cellStyle name="20% - Акцент5 21" xfId="1103"/>
    <cellStyle name="20% - Акцент5 22" xfId="1104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- Акцент5 4 2" xfId="1108"/>
    <cellStyle name="20% - Акцент5 5" xfId="1109"/>
    <cellStyle name="20% - Акцент5 6" xfId="1110"/>
    <cellStyle name="20% - Акцент5 7" xfId="1111"/>
    <cellStyle name="20% - Акцент5 8" xfId="1112"/>
    <cellStyle name="20% - Акцент5 9" xfId="1113"/>
    <cellStyle name="20% — акцент6" xfId="979" builtinId="50" customBuiltin="1"/>
    <cellStyle name="20% - Акцент6 10" xfId="1114"/>
    <cellStyle name="20% - Акцент6 11" xfId="1115"/>
    <cellStyle name="20% - Акцент6 12" xfId="1116"/>
    <cellStyle name="20% - Акцент6 13" xfId="1117"/>
    <cellStyle name="20% - Акцент6 14" xfId="1118"/>
    <cellStyle name="20% - Акцент6 15" xfId="1119"/>
    <cellStyle name="20% - Акцент6 16" xfId="1120"/>
    <cellStyle name="20% - Акцент6 17" xfId="1121"/>
    <cellStyle name="20% - Акцент6 18" xfId="1122"/>
    <cellStyle name="20% - Акцент6 19" xfId="1123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- Акцент6 21" xfId="1127"/>
    <cellStyle name="20% - Акцент6 22" xfId="1128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- Акцент6 4 2" xfId="1134"/>
    <cellStyle name="20% - Акцент6 4 3" xfId="1133"/>
    <cellStyle name="20% - Акцент6 5" xfId="1135"/>
    <cellStyle name="20% - Акцент6 6" xfId="1136"/>
    <cellStyle name="20% - Акцент6 7" xfId="1137"/>
    <cellStyle name="20% - Акцент6 8" xfId="1138"/>
    <cellStyle name="20% - Акцент6 9" xfId="1139"/>
    <cellStyle name="40% — акцент1" xfId="962" builtinId="31" customBuiltin="1"/>
    <cellStyle name="40% - Акцент1 10" xfId="1140"/>
    <cellStyle name="40% - Акцент1 11" xfId="1141"/>
    <cellStyle name="40% - Акцент1 12" xfId="1142"/>
    <cellStyle name="40% - Акцент1 13" xfId="1143"/>
    <cellStyle name="40% - Акцент1 14" xfId="1144"/>
    <cellStyle name="40% - Акцент1 15" xfId="1145"/>
    <cellStyle name="40% - Акцент1 16" xfId="1146"/>
    <cellStyle name="40% - Акцент1 17" xfId="1147"/>
    <cellStyle name="40% - Акцент1 18" xfId="1148"/>
    <cellStyle name="40% - Акцент1 19" xfId="114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- Акцент1 21" xfId="1153"/>
    <cellStyle name="40% - Акцент1 22" xfId="1154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- Акцент1 4 2" xfId="1160"/>
    <cellStyle name="40% - Акцент1 4 3" xfId="1159"/>
    <cellStyle name="40% - Акцент1 5" xfId="1161"/>
    <cellStyle name="40% - Акцент1 6" xfId="1162"/>
    <cellStyle name="40% - Акцент1 7" xfId="1163"/>
    <cellStyle name="40% - Акцент1 8" xfId="1164"/>
    <cellStyle name="40% - Акцент1 9" xfId="1165"/>
    <cellStyle name="40% — акцент2" xfId="966" builtinId="35" customBuiltin="1"/>
    <cellStyle name="40% - Акцент2 10" xfId="1166"/>
    <cellStyle name="40% - Акцент2 11" xfId="1167"/>
    <cellStyle name="40% - Акцент2 12" xfId="1168"/>
    <cellStyle name="40% - Акцент2 13" xfId="1169"/>
    <cellStyle name="40% - Акцент2 14" xfId="1170"/>
    <cellStyle name="40% - Акцент2 15" xfId="1171"/>
    <cellStyle name="40% - Акцент2 16" xfId="1172"/>
    <cellStyle name="40% - Акцент2 17" xfId="1173"/>
    <cellStyle name="40% - Акцент2 18" xfId="1174"/>
    <cellStyle name="40% - Акцент2 19" xfId="1175"/>
    <cellStyle name="40% - Акцент2 2" xfId="56"/>
    <cellStyle name="40% — акцент2 2" xfId="268"/>
    <cellStyle name="40% - Акцент2 2 2" xfId="57"/>
    <cellStyle name="40% - Акцент2 20" xfId="1176"/>
    <cellStyle name="40% - Акцент2 21" xfId="1177"/>
    <cellStyle name="40% - Акцент2 22" xfId="1178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- Акцент2 4 2" xfId="1182"/>
    <cellStyle name="40% - Акцент2 5" xfId="1183"/>
    <cellStyle name="40% - Акцент2 6" xfId="1184"/>
    <cellStyle name="40% - Акцент2 7" xfId="1185"/>
    <cellStyle name="40% - Акцент2 8" xfId="1186"/>
    <cellStyle name="40% - Акцент2 9" xfId="1187"/>
    <cellStyle name="40% — акцент3" xfId="969" builtinId="39" customBuiltin="1"/>
    <cellStyle name="40% - Акцент3 10" xfId="1188"/>
    <cellStyle name="40% - Акцент3 11" xfId="1189"/>
    <cellStyle name="40% - Акцент3 12" xfId="1190"/>
    <cellStyle name="40% - Акцент3 13" xfId="1191"/>
    <cellStyle name="40% - Акцент3 14" xfId="1192"/>
    <cellStyle name="40% - Акцент3 15" xfId="1193"/>
    <cellStyle name="40% - Акцент3 16" xfId="1194"/>
    <cellStyle name="40% - Акцент3 17" xfId="1195"/>
    <cellStyle name="40% - Акцент3 18" xfId="1196"/>
    <cellStyle name="40% - Акцент3 19" xfId="1197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- Акцент3 21" xfId="1201"/>
    <cellStyle name="40% - Акцент3 22" xfId="1202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- Акцент3 4 2" xfId="1208"/>
    <cellStyle name="40% - Акцент3 4 3" xfId="1207"/>
    <cellStyle name="40% - Акцент3 5" xfId="1209"/>
    <cellStyle name="40% - Акцент3 6" xfId="1210"/>
    <cellStyle name="40% - Акцент3 7" xfId="1211"/>
    <cellStyle name="40% - Акцент3 8" xfId="1212"/>
    <cellStyle name="40% - Акцент3 9" xfId="1213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- Акцент4 4 2" xfId="1234"/>
    <cellStyle name="40% - Акцент4 4 3" xfId="1233"/>
    <cellStyle name="40% - Акцент4 5" xfId="1235"/>
    <cellStyle name="40% — акцент4 5" xfId="2146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- Акцент5 11" xfId="1241"/>
    <cellStyle name="40% - Акцент5 12" xfId="1242"/>
    <cellStyle name="40% - Акцент5 13" xfId="1243"/>
    <cellStyle name="40% - Акцент5 14" xfId="1244"/>
    <cellStyle name="40% - Акцент5 15" xfId="1245"/>
    <cellStyle name="40% - Акцент5 16" xfId="1246"/>
    <cellStyle name="40% - Акцент5 17" xfId="1247"/>
    <cellStyle name="40% - Акцент5 18" xfId="1248"/>
    <cellStyle name="40% - Акцент5 19" xfId="1249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- Акцент5 21" xfId="1253"/>
    <cellStyle name="40% - Акцент5 22" xfId="1254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- Акцент5 4 2" xfId="1260"/>
    <cellStyle name="40% - Акцент5 4 3" xfId="1259"/>
    <cellStyle name="40% - Акцент5 5" xfId="1261"/>
    <cellStyle name="40% - Акцент5 6" xfId="1262"/>
    <cellStyle name="40% - Акцент5 7" xfId="1263"/>
    <cellStyle name="40% - Акцент5 8" xfId="1264"/>
    <cellStyle name="40% - Акцент5 9" xfId="1265"/>
    <cellStyle name="40% — акцент6" xfId="980" builtinId="51" customBuiltin="1"/>
    <cellStyle name="40% - Акцент6 10" xfId="1266"/>
    <cellStyle name="40% - Акцент6 11" xfId="1267"/>
    <cellStyle name="40% - Акцент6 12" xfId="1268"/>
    <cellStyle name="40% - Акцент6 13" xfId="1269"/>
    <cellStyle name="40% - Акцент6 14" xfId="1270"/>
    <cellStyle name="40% - Акцент6 15" xfId="1271"/>
    <cellStyle name="40% - Акцент6 16" xfId="1272"/>
    <cellStyle name="40% - Акцент6 17" xfId="1273"/>
    <cellStyle name="40% - Акцент6 18" xfId="1274"/>
    <cellStyle name="40% - Акцент6 19" xfId="1275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- Акцент6 21" xfId="1279"/>
    <cellStyle name="40% - Акцент6 22" xfId="128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- Акцент6 4 2" xfId="1286"/>
    <cellStyle name="40% - Акцент6 4 3" xfId="1285"/>
    <cellStyle name="40% - Акцент6 5" xfId="1287"/>
    <cellStyle name="40% - Акцент6 6" xfId="1288"/>
    <cellStyle name="40% - Акцент6 7" xfId="1289"/>
    <cellStyle name="40% - Акцент6 8" xfId="1290"/>
    <cellStyle name="40% - Акцент6 9" xfId="1291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11" xfId="2181"/>
    <cellStyle name="Comma 11 2" xfId="2192"/>
    <cellStyle name="Comma 11 3" xfId="2189"/>
    <cellStyle name="Comma 2" xfId="940"/>
    <cellStyle name="Comma 2 10 19" xfId="2184"/>
    <cellStyle name="Comma 2 10 19 2" xfId="2194"/>
    <cellStyle name="Comma 2 10 19 3" xfId="2191"/>
    <cellStyle name="Comma 2 19" xfId="2183"/>
    <cellStyle name="Comma 2 19 2" xfId="2193"/>
    <cellStyle name="Comma 2 19 3" xfId="2190"/>
    <cellStyle name="Normal 11 2 2" xfId="2180"/>
    <cellStyle name="Normal 2" xfId="26"/>
    <cellStyle name="Normal 2 2" xfId="100"/>
    <cellStyle name="Normal 2 3" xfId="2182"/>
    <cellStyle name="Normal 3" xfId="373"/>
    <cellStyle name="Normal 5" xfId="2185"/>
    <cellStyle name="normбlnм_laroux" xfId="101"/>
    <cellStyle name="Number2DecimalStyle 2" xfId="102"/>
    <cellStyle name="Percent 2" xfId="374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3" xfId="1717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3" xfId="1925"/>
    <cellStyle name="Обычный 14 4" xfId="2160"/>
    <cellStyle name="Обычный 15" xfId="322"/>
    <cellStyle name="Обычный 15 2" xfId="1926"/>
    <cellStyle name="Обычный 16" xfId="230"/>
    <cellStyle name="Обычный 16 2" xfId="330"/>
    <cellStyle name="Обычный 16 3" xfId="1927"/>
    <cellStyle name="Обычный 17" xfId="323"/>
    <cellStyle name="Обычный 17 2" xfId="331"/>
    <cellStyle name="Обычный 17 2 2" xfId="332"/>
    <cellStyle name="Обычный 17 3" xfId="333"/>
    <cellStyle name="Обычный 17 4" xfId="1928"/>
    <cellStyle name="Обычный 18" xfId="352"/>
    <cellStyle name="Обычный 18 2" xfId="1929"/>
    <cellStyle name="Обычный 19" xfId="354"/>
    <cellStyle name="Обычный 19 2" xfId="1930"/>
    <cellStyle name="Обычный 19 3" xfId="2147"/>
    <cellStyle name="Обычный 2" xfId="2"/>
    <cellStyle name="Обычный 2 10" xfId="2178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4" xfId="241"/>
    <cellStyle name="Обычный 2 2 5" xfId="2201"/>
    <cellStyle name="Обычный 2 23" xfId="2155"/>
    <cellStyle name="Обычный 2 3" xfId="252"/>
    <cellStyle name="Обычный 2 3 2" xfId="1932"/>
    <cellStyle name="Обычный 2 3 3" xfId="2202"/>
    <cellStyle name="Обычный 2 4" xfId="301"/>
    <cellStyle name="Обычный 2 4 2" xfId="1933"/>
    <cellStyle name="Обычный 2 5" xfId="232"/>
    <cellStyle name="Обычный 2 5 2" xfId="1934"/>
    <cellStyle name="Обычный 2 5 3" xfId="2157"/>
    <cellStyle name="Обычный 2 5 3 2" xfId="2163"/>
    <cellStyle name="Обычный 2 6" xfId="1935"/>
    <cellStyle name="Обычный 2 7" xfId="1931"/>
    <cellStyle name="Обычный 2 8" xfId="2154"/>
    <cellStyle name="Обычный 2 8 2" xfId="2162"/>
    <cellStyle name="Обычный 2 9" xfId="2174"/>
    <cellStyle name="Обычный 20" xfId="363"/>
    <cellStyle name="Обычный 20 2" xfId="1936"/>
    <cellStyle name="Обычный 21" xfId="369"/>
    <cellStyle name="Обычный 21 2" xfId="382"/>
    <cellStyle name="Обычный 21 2 2" xfId="1938"/>
    <cellStyle name="Обычный 21 3" xfId="1937"/>
    <cellStyle name="Обычный 22" xfId="375"/>
    <cellStyle name="Обычный 22 2" xfId="1939"/>
    <cellStyle name="Обычный 23" xfId="377"/>
    <cellStyle name="Обычный 23 2" xfId="1940"/>
    <cellStyle name="Обычный 23 3" xfId="2148"/>
    <cellStyle name="Обычный 24" xfId="383"/>
    <cellStyle name="Обычный 24 2" xfId="1941"/>
    <cellStyle name="Обычный 25" xfId="931"/>
    <cellStyle name="Обычный 25 2" xfId="1942"/>
    <cellStyle name="Обычный 25 3" xfId="2150"/>
    <cellStyle name="Обычный 26" xfId="936"/>
    <cellStyle name="Обычный 26 2" xfId="1943"/>
    <cellStyle name="Обычный 27" xfId="939"/>
    <cellStyle name="Обычный 27 2" xfId="1944"/>
    <cellStyle name="Обычный 28" xfId="942"/>
    <cellStyle name="Обычный 28 2" xfId="1945"/>
    <cellStyle name="Обычный 29" xfId="982"/>
    <cellStyle name="Обычный 29 2" xfId="1946"/>
    <cellStyle name="Обычный 3" xfId="8"/>
    <cellStyle name="Обычный 3 2" xfId="173"/>
    <cellStyle name="Обычный 3 2 2" xfId="237"/>
    <cellStyle name="Обычный 3 2 3" xfId="334"/>
    <cellStyle name="Обычный 3 2 3 2" xfId="381"/>
    <cellStyle name="Обычный 3 2 4" xfId="362"/>
    <cellStyle name="Обычный 3 2 5" xfId="1947"/>
    <cellStyle name="Обычный 3 3" xfId="172"/>
    <cellStyle name="Обычный 3 3 2" xfId="238"/>
    <cellStyle name="Обычный 3 3 3" xfId="335"/>
    <cellStyle name="Обычный 3 3 4" xfId="1948"/>
    <cellStyle name="Обычный 3 4" xfId="10"/>
    <cellStyle name="Обычный 3 4 2" xfId="1949"/>
    <cellStyle name="Обычный 3 5" xfId="302"/>
    <cellStyle name="Обычный 3 5 2" xfId="336"/>
    <cellStyle name="Обычный 3 6" xfId="236"/>
    <cellStyle name="Обычный 3 7" xfId="337"/>
    <cellStyle name="Обычный 3 8" xfId="361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3" xfId="1970"/>
    <cellStyle name="Обычный 5 3" xfId="244"/>
    <cellStyle name="Обычный 5 4" xfId="1969"/>
    <cellStyle name="Обычный 50" xfId="986"/>
    <cellStyle name="Обычный 51" xfId="2131"/>
    <cellStyle name="Обычный 51 2" xfId="2153"/>
    <cellStyle name="Обычный 51 3" xfId="2175"/>
    <cellStyle name="Обычный 52" xfId="2134"/>
    <cellStyle name="Обычный 53" xfId="2137"/>
    <cellStyle name="Обычный 54" xfId="2144"/>
    <cellStyle name="Обычный 54 2" xfId="2206"/>
    <cellStyle name="Обычный 55" xfId="2158"/>
    <cellStyle name="Обычный 56" xfId="2167"/>
    <cellStyle name="Обычный 57" xfId="2168"/>
    <cellStyle name="Обычный 58" xfId="2169"/>
    <cellStyle name="Обычный 59" xfId="2176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4" xfId="247"/>
    <cellStyle name="Обычный 6 5" xfId="1971"/>
    <cellStyle name="Обычный 60" xfId="2196"/>
    <cellStyle name="Обычный 61" xfId="2203"/>
    <cellStyle name="Обычный 62" xfId="2207"/>
    <cellStyle name="Обычный 7" xfId="177"/>
    <cellStyle name="Обычный 7 2" xfId="314"/>
    <cellStyle name="Обычный 7 2 2" xfId="341"/>
    <cellStyle name="Обычный 7 3" xfId="258"/>
    <cellStyle name="Обычный 7 4" xfId="1973"/>
    <cellStyle name="Обычный 8" xfId="315"/>
    <cellStyle name="Обычный 8 2" xfId="342"/>
    <cellStyle name="Обычный 8 3" xfId="1974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0" xfId="2198"/>
    <cellStyle name="Процентный 11" xfId="220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187"/>
    <cellStyle name="Процентный 2 5" xfId="2200"/>
    <cellStyle name="Процентный 3" xfId="192"/>
    <cellStyle name="Процентный 3 2" xfId="2177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4"/>
    <cellStyle name="Процентный 7" xfId="2132"/>
    <cellStyle name="Процентный 8" xfId="2139"/>
    <cellStyle name="Процентный 9" xfId="219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2" xfId="367"/>
    <cellStyle name="Финансовый 13" xfId="366"/>
    <cellStyle name="Финансовый 14" xfId="378"/>
    <cellStyle name="Финансовый 15" xfId="379"/>
    <cellStyle name="Финансовый 16" xfId="380"/>
    <cellStyle name="Финансовый 17" xfId="932"/>
    <cellStyle name="Финансовый 18" xfId="353"/>
    <cellStyle name="Финансовый 19" xfId="935"/>
    <cellStyle name="Финансовый 19 2" xfId="2151"/>
    <cellStyle name="Финансовый 2" xfId="7"/>
    <cellStyle name="Финансовый 2 10" xfId="2140"/>
    <cellStyle name="Финансовый 2 11" xfId="2179"/>
    <cellStyle name="Финансовый 2 12" xfId="219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2"/>
    <cellStyle name="Финансовый 2 7" xfId="933"/>
    <cellStyle name="Финансовый 2 8" xfId="943"/>
    <cellStyle name="Финансовый 2 9" xfId="2135"/>
    <cellStyle name="Финансовый 20" xfId="937"/>
    <cellStyle name="Финансовый 21" xfId="376"/>
    <cellStyle name="Финансовый 22" xfId="938"/>
    <cellStyle name="Финансовый 23" xfId="2133"/>
    <cellStyle name="Финансовый 24" xfId="2138"/>
    <cellStyle name="Финансовый 25" xfId="2143"/>
    <cellStyle name="Финансовый 26" xfId="2141"/>
    <cellStyle name="Финансовый 27" xfId="2145"/>
    <cellStyle name="Финансовый 28" xfId="2172"/>
    <cellStyle name="Финансовый 29" xfId="2197"/>
    <cellStyle name="Финансовый 3" xfId="9"/>
    <cellStyle name="Финансовый 3 10" xfId="2149"/>
    <cellStyle name="Финансовый 3 11" xfId="2186"/>
    <cellStyle name="Финансовый 3 2" xfId="218"/>
    <cellStyle name="Финансовый 3 3" xfId="235"/>
    <cellStyle name="Финансовый 3 4" xfId="346"/>
    <cellStyle name="Финансовый 3 5" xfId="828"/>
    <cellStyle name="Финансовый 3 6" xfId="944"/>
    <cellStyle name="Финансовый 3 7" xfId="2102"/>
    <cellStyle name="Финансовый 3 8" xfId="2136"/>
    <cellStyle name="Финансовый 3 9" xfId="2142"/>
    <cellStyle name="Финансовый 30" xfId="2204"/>
    <cellStyle name="Финансовый 31" xfId="2159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3"/>
    <cellStyle name="Финансовый 4 7" xfId="2188"/>
    <cellStyle name="Финансовый 40" xfId="2161"/>
    <cellStyle name="Финансовый 5" xfId="220"/>
    <cellStyle name="Финансовый 5 2" xfId="317"/>
    <cellStyle name="Финансовый 5 2 2" xfId="349"/>
    <cellStyle name="Финансовый 5 3" xfId="2104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19">
    <dxf>
      <font>
        <strike val="0"/>
        <outline val="0"/>
        <shadow val="0"/>
        <u val="none"/>
        <vertAlign val="baseline"/>
        <sz val="10"/>
      </font>
      <numFmt numFmtId="166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6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6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55A11"/>
      <color rgb="FF16365C"/>
      <color rgb="FFFF8080"/>
      <color rgb="FFBFBFBF"/>
      <color rgb="FFBF9000"/>
      <color rgb="FF43682B"/>
      <color rgb="FF0E4C28"/>
      <color rgb="FFC00000"/>
      <color rgb="FF60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-7</c:v>
                </c:pt>
                <c:pt idx="1">
                  <c:v>-11</c:v>
                </c:pt>
                <c:pt idx="2">
                  <c:v>-2.7</c:v>
                </c:pt>
                <c:pt idx="3">
                  <c:v>7.1</c:v>
                </c:pt>
                <c:pt idx="4">
                  <c:v>-8.6999999999999993</c:v>
                </c:pt>
                <c:pt idx="5">
                  <c:v>-2.8</c:v>
                </c:pt>
                <c:pt idx="6">
                  <c:v>-2.5</c:v>
                </c:pt>
                <c:pt idx="7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9-4877-B18F-862226BE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79.8</c:v>
                </c:pt>
                <c:pt idx="5">
                  <c:v>82</c:v>
                </c:pt>
                <c:pt idx="6">
                  <c:v>87.2</c:v>
                </c:pt>
                <c:pt idx="7">
                  <c:v>87.1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29-4877-B18F-862226BE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'16'!$D$2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'16'!$D$3:$D$33</c:f>
              <c:numCache>
                <c:formatCode>0.0</c:formatCode>
                <c:ptCount val="31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'16'!$F$2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'16'!$F$3:$F$33</c:f>
              <c:numCache>
                <c:formatCode>0.0</c:formatCode>
                <c:ptCount val="31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'16'!$G$2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'16'!$G$3:$G$33</c:f>
              <c:numCache>
                <c:formatCode>0.0</c:formatCode>
                <c:ptCount val="31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'16'!$C$2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'16'!$C$3:$C$33</c:f>
              <c:numCache>
                <c:formatCode>0.0</c:formatCode>
                <c:ptCount val="31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'16'!$E$2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'16'!$H$2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'16'!$I$2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'16'!$I$3:$I$33</c:f>
              <c:numCache>
                <c:formatCode>0.0</c:formatCode>
                <c:ptCount val="31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47434804454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'17'!$C$3:$C$33</c:f>
              <c:numCache>
                <c:formatCode>_-* #\ ##0.0\ _₽_-;\-* #\ ##0.0\ _₽_-;_-* "-"??\ _₽_-;_-@_-</c:formatCode>
                <c:ptCount val="31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  <c:pt idx="28">
                  <c:v>434.12625643052041</c:v>
                </c:pt>
                <c:pt idx="29">
                  <c:v>826.09840276582929</c:v>
                </c:pt>
                <c:pt idx="30">
                  <c:v>978.56533410147017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6-4E27-B710-26904F5AC9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'18'!$C$3:$C$33</c:f>
              <c:numCache>
                <c:formatCode>0.0</c:formatCode>
                <c:ptCount val="31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  <c:pt idx="28">
                  <c:v>51</c:v>
                </c:pt>
                <c:pt idx="29">
                  <c:v>50.8</c:v>
                </c:pt>
                <c:pt idx="30">
                  <c:v>49.7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06-4E27-B710-26904F5AC9B2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'18'!$D$3:$D$33</c:f>
              <c:numCache>
                <c:formatCode>0.0</c:formatCode>
                <c:ptCount val="31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  <c:pt idx="28">
                  <c:v>54</c:v>
                </c:pt>
                <c:pt idx="29">
                  <c:v>53.1</c:v>
                </c:pt>
                <c:pt idx="30">
                  <c:v>53.3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06-4E27-B710-26904F5AC9B2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'18'!$E$3:$E$33</c:f>
              <c:numCache>
                <c:formatCode>0.0</c:formatCode>
                <c:ptCount val="31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  <c:pt idx="28">
                  <c:v>53.7</c:v>
                </c:pt>
                <c:pt idx="29">
                  <c:v>52.9</c:v>
                </c:pt>
                <c:pt idx="30">
                  <c:v>52.5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06-4E27-B710-26904F5AC9B2}"/>
            </c:ext>
          </c:extLst>
        </c:ser>
        <c:ser>
          <c:idx val="3"/>
          <c:order val="3"/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val>
            <c:numRef>
              <c:f>'18'!$F$3:$F$33</c:f>
              <c:numCache>
                <c:formatCode>0.0</c:formatCode>
                <c:ptCount val="31"/>
                <c:pt idx="0">
                  <c:v>51.5</c:v>
                </c:pt>
                <c:pt idx="1">
                  <c:v>51.5</c:v>
                </c:pt>
                <c:pt idx="2">
                  <c:v>51.5</c:v>
                </c:pt>
                <c:pt idx="3">
                  <c:v>51.5</c:v>
                </c:pt>
                <c:pt idx="4">
                  <c:v>51.5</c:v>
                </c:pt>
                <c:pt idx="5">
                  <c:v>51.5</c:v>
                </c:pt>
                <c:pt idx="6">
                  <c:v>51.5</c:v>
                </c:pt>
                <c:pt idx="7">
                  <c:v>51.5</c:v>
                </c:pt>
                <c:pt idx="8">
                  <c:v>51.5</c:v>
                </c:pt>
                <c:pt idx="9">
                  <c:v>51.5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51.5</c:v>
                </c:pt>
                <c:pt idx="14">
                  <c:v>51.5</c:v>
                </c:pt>
                <c:pt idx="15">
                  <c:v>51.5</c:v>
                </c:pt>
                <c:pt idx="16" formatCode="General">
                  <c:v>51.5</c:v>
                </c:pt>
                <c:pt idx="17">
                  <c:v>51.5</c:v>
                </c:pt>
                <c:pt idx="18">
                  <c:v>51.5</c:v>
                </c:pt>
                <c:pt idx="19">
                  <c:v>51.5</c:v>
                </c:pt>
                <c:pt idx="20">
                  <c:v>51.5</c:v>
                </c:pt>
                <c:pt idx="21">
                  <c:v>51.5</c:v>
                </c:pt>
                <c:pt idx="22">
                  <c:v>51.5</c:v>
                </c:pt>
                <c:pt idx="23">
                  <c:v>51.5</c:v>
                </c:pt>
                <c:pt idx="24">
                  <c:v>51.5</c:v>
                </c:pt>
                <c:pt idx="25">
                  <c:v>51.5</c:v>
                </c:pt>
                <c:pt idx="26">
                  <c:v>51.5</c:v>
                </c:pt>
                <c:pt idx="27">
                  <c:v>51.5</c:v>
                </c:pt>
                <c:pt idx="28" formatCode="General">
                  <c:v>51.5</c:v>
                </c:pt>
                <c:pt idx="29" formatCode="General">
                  <c:v>51.5</c:v>
                </c:pt>
                <c:pt idx="30" formatCode="General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7D2-AC53-9370F8201C92}"/>
            </c:ext>
          </c:extLst>
        </c:ser>
        <c:ser>
          <c:idx val="4"/>
          <c:order val="4"/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val>
            <c:numRef>
              <c:f>'18'!$G$3:$G$33</c:f>
              <c:numCache>
                <c:formatCode>0.0</c:formatCode>
                <c:ptCount val="31"/>
                <c:pt idx="0">
                  <c:v>53.1</c:v>
                </c:pt>
                <c:pt idx="1">
                  <c:v>53.1</c:v>
                </c:pt>
                <c:pt idx="2">
                  <c:v>53.1</c:v>
                </c:pt>
                <c:pt idx="3">
                  <c:v>53.1</c:v>
                </c:pt>
                <c:pt idx="4">
                  <c:v>53.1</c:v>
                </c:pt>
                <c:pt idx="5">
                  <c:v>53.1</c:v>
                </c:pt>
                <c:pt idx="6">
                  <c:v>53.1</c:v>
                </c:pt>
                <c:pt idx="7">
                  <c:v>53.1</c:v>
                </c:pt>
                <c:pt idx="8">
                  <c:v>53.1</c:v>
                </c:pt>
                <c:pt idx="9">
                  <c:v>53.1</c:v>
                </c:pt>
                <c:pt idx="10">
                  <c:v>53.1</c:v>
                </c:pt>
                <c:pt idx="11">
                  <c:v>53.1</c:v>
                </c:pt>
                <c:pt idx="12">
                  <c:v>53.1</c:v>
                </c:pt>
                <c:pt idx="13">
                  <c:v>53.1</c:v>
                </c:pt>
                <c:pt idx="14">
                  <c:v>53.1</c:v>
                </c:pt>
                <c:pt idx="15">
                  <c:v>53.1</c:v>
                </c:pt>
                <c:pt idx="16" formatCode="General">
                  <c:v>53.1</c:v>
                </c:pt>
                <c:pt idx="17">
                  <c:v>53.1</c:v>
                </c:pt>
                <c:pt idx="18">
                  <c:v>53.1</c:v>
                </c:pt>
                <c:pt idx="19">
                  <c:v>53.1</c:v>
                </c:pt>
                <c:pt idx="20">
                  <c:v>53.1</c:v>
                </c:pt>
                <c:pt idx="21">
                  <c:v>53.1</c:v>
                </c:pt>
                <c:pt idx="22">
                  <c:v>53.1</c:v>
                </c:pt>
                <c:pt idx="23">
                  <c:v>53.1</c:v>
                </c:pt>
                <c:pt idx="24">
                  <c:v>53.1</c:v>
                </c:pt>
                <c:pt idx="25">
                  <c:v>53.1</c:v>
                </c:pt>
                <c:pt idx="26">
                  <c:v>53.1</c:v>
                </c:pt>
                <c:pt idx="27">
                  <c:v>53.1</c:v>
                </c:pt>
                <c:pt idx="28" formatCode="General">
                  <c:v>53.1</c:v>
                </c:pt>
                <c:pt idx="29" formatCode="General">
                  <c:v>53.1</c:v>
                </c:pt>
                <c:pt idx="30" formatCode="General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6-47D2-AC53-9370F820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7275132275132274E-2"/>
          <c:y val="0.82183316568726061"/>
          <c:w val="0.92272486772486773"/>
          <c:h val="0.178166730013936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5D-4665-90BD-7BAC8E1668C1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5D-4665-90BD-7BAC8E1668C1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5D-4665-90BD-7BAC8E1668C1}"/>
                </c:ext>
              </c:extLst>
            </c:dLbl>
            <c:dLbl>
              <c:idx val="3"/>
              <c:layout>
                <c:manualLayout>
                  <c:x val="2.8415422925364545E-3"/>
                  <c:y val="-4.61762581690712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5D-4665-90BD-7BAC8E1668C1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5D-4665-90BD-7BAC8E1668C1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5D-4665-90BD-7BAC8E1668C1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5D-4665-90BD-7BAC8E1668C1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5D-4665-90BD-7BAC8E1668C1}"/>
                </c:ext>
              </c:extLst>
            </c:dLbl>
            <c:dLbl>
              <c:idx val="8"/>
              <c:layout>
                <c:manualLayout>
                  <c:x val="0"/>
                  <c:y val="-5.4199651218094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5D-4665-90BD-7BAC8E1668C1}"/>
                </c:ext>
              </c:extLst>
            </c:dLbl>
            <c:dLbl>
              <c:idx val="9"/>
              <c:layout>
                <c:manualLayout>
                  <c:x val="2.8415422925364858E-3"/>
                  <c:y val="-0.298178231076820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5D-4665-90BD-7BAC8E1668C1}"/>
                </c:ext>
              </c:extLst>
            </c:dLbl>
            <c:dLbl>
              <c:idx val="10"/>
              <c:layout>
                <c:manualLayout>
                  <c:x val="5.4442009395379092E-4"/>
                  <c:y val="-0.14045658722189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5D-4665-90BD-7BAC8E1668C1}"/>
                </c:ext>
              </c:extLst>
            </c:dLbl>
            <c:dLbl>
              <c:idx val="11"/>
              <c:layout>
                <c:manualLayout>
                  <c:x val="1.1706898298486006E-3"/>
                  <c:y val="-0.174479557504976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25D-4665-90BD-7BAC8E1668C1}"/>
                </c:ext>
              </c:extLst>
            </c:dLbl>
            <c:dLbl>
              <c:idx val="12"/>
              <c:layout>
                <c:manualLayout>
                  <c:x val="2.8414264766356435E-3"/>
                  <c:y val="-8.746897731524196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5D-4665-90BD-7BAC8E1668C1}"/>
                </c:ext>
              </c:extLst>
            </c:dLbl>
            <c:dLbl>
              <c:idx val="13"/>
              <c:layout>
                <c:manualLayout>
                  <c:x val="3.3859623864901526E-3"/>
                  <c:y val="-7.2459264739558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F-4698-BF00-D2D87111FA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'19'!$A$3:$A$16</c:f>
              <c:strCache>
                <c:ptCount val="14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Великобритания</c:v>
                </c:pt>
                <c:pt idx="5">
                  <c:v>Япония</c:v>
                </c:pt>
                <c:pt idx="6">
                  <c:v>Канада</c:v>
                </c:pt>
                <c:pt idx="8">
                  <c:v>Китай</c:v>
                </c:pt>
                <c:pt idx="9">
                  <c:v>Россия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cat>
          <c:val>
            <c:numRef>
              <c:f>'19'!$B$3:$B$16</c:f>
              <c:numCache>
                <c:formatCode>General</c:formatCode>
                <c:ptCount val="14"/>
                <c:pt idx="0">
                  <c:v>2.9</c:v>
                </c:pt>
                <c:pt idx="1">
                  <c:v>2.6</c:v>
                </c:pt>
                <c:pt idx="2">
                  <c:v>2.6</c:v>
                </c:pt>
                <c:pt idx="3">
                  <c:v>1.7</c:v>
                </c:pt>
                <c:pt idx="4">
                  <c:v>2.2000000000000002</c:v>
                </c:pt>
                <c:pt idx="5">
                  <c:v>2.8</c:v>
                </c:pt>
                <c:pt idx="6">
                  <c:v>2.7</c:v>
                </c:pt>
                <c:pt idx="8">
                  <c:v>0.5</c:v>
                </c:pt>
                <c:pt idx="9">
                  <c:v>9.1</c:v>
                </c:pt>
                <c:pt idx="10">
                  <c:v>3.6</c:v>
                </c:pt>
                <c:pt idx="11">
                  <c:v>4.5</c:v>
                </c:pt>
                <c:pt idx="12">
                  <c:v>2.13</c:v>
                </c:pt>
                <c:pt idx="1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D-4665-90BD-7BAC8E16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'19'!$C$2</c:f>
              <c:strCache>
                <c:ptCount val="1"/>
                <c:pt idx="0">
                  <c:v>дек.23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Великобритания</c:v>
                </c:pt>
                <c:pt idx="5">
                  <c:v>Япония</c:v>
                </c:pt>
                <c:pt idx="6">
                  <c:v>Канада</c:v>
                </c:pt>
                <c:pt idx="8">
                  <c:v>Китай</c:v>
                </c:pt>
                <c:pt idx="9">
                  <c:v>Россия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'19'!$C$3:$C$16</c:f>
              <c:numCache>
                <c:formatCode>General</c:formatCode>
                <c:ptCount val="14"/>
                <c:pt idx="0">
                  <c:v>3.3</c:v>
                </c:pt>
                <c:pt idx="1">
                  <c:v>3.8</c:v>
                </c:pt>
                <c:pt idx="2">
                  <c:v>4.0999999999999996</c:v>
                </c:pt>
                <c:pt idx="3">
                  <c:v>0.5</c:v>
                </c:pt>
                <c:pt idx="4">
                  <c:v>4</c:v>
                </c:pt>
                <c:pt idx="5">
                  <c:v>2.6</c:v>
                </c:pt>
                <c:pt idx="6">
                  <c:v>3.4</c:v>
                </c:pt>
                <c:pt idx="8">
                  <c:v>-0.3</c:v>
                </c:pt>
                <c:pt idx="9">
                  <c:v>7.4</c:v>
                </c:pt>
                <c:pt idx="10">
                  <c:v>5.5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25D-4665-90BD-7BAC8E1668C1}"/>
            </c:ext>
          </c:extLst>
        </c:ser>
        <c:ser>
          <c:idx val="2"/>
          <c:order val="2"/>
          <c:tx>
            <c:strRef>
              <c:f>'19'!$D$2:$E$2</c:f>
              <c:strCache>
                <c:ptCount val="1"/>
                <c:pt idx="0">
                  <c:v>таргет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Великобритания</c:v>
                </c:pt>
                <c:pt idx="5">
                  <c:v>Япония</c:v>
                </c:pt>
                <c:pt idx="6">
                  <c:v>Канада</c:v>
                </c:pt>
                <c:pt idx="8">
                  <c:v>Китай</c:v>
                </c:pt>
                <c:pt idx="9">
                  <c:v>Россия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'19'!$D$3:$D$16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1.5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25D-4665-90BD-7BAC8E1668C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Великобритания</c:v>
                </c:pt>
                <c:pt idx="5">
                  <c:v>Япония</c:v>
                </c:pt>
                <c:pt idx="6">
                  <c:v>Канада</c:v>
                </c:pt>
                <c:pt idx="8">
                  <c:v>Китай</c:v>
                </c:pt>
                <c:pt idx="9">
                  <c:v>Россия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'19'!$E$3:$E$16</c:f>
              <c:numCache>
                <c:formatCode>General</c:formatCode>
                <c:ptCount val="14"/>
                <c:pt idx="12">
                  <c:v>3.5</c:v>
                </c:pt>
                <c:pt idx="1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25D-4665-90BD-7BAC8E16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1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'20'!$C$3:$C$33</c:f>
              <c:numCache>
                <c:formatCode>0.0</c:formatCode>
                <c:ptCount val="31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  <c:pt idx="28">
                  <c:v>81.75</c:v>
                </c:pt>
                <c:pt idx="29">
                  <c:v>82.3</c:v>
                </c:pt>
                <c:pt idx="30">
                  <c:v>85.18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5D-431F-99B8-80620A7B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Индекс ФАО Зерновых культур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'21'!$C$3:$C$33</c:f>
              <c:numCache>
                <c:formatCode>0.0</c:formatCode>
                <c:ptCount val="31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  <c:pt idx="28">
                  <c:v>118.67478079922535</c:v>
                </c:pt>
                <c:pt idx="29">
                  <c:v>115.16507087751788</c:v>
                </c:pt>
                <c:pt idx="30">
                  <c:v>110.76877135040874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D6-40C7-AD85-D98058C5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'22'!$E$2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'22'!$E$3:$E$33</c:f>
              <c:numCache>
                <c:formatCode>0.0</c:formatCode>
                <c:ptCount val="31"/>
                <c:pt idx="0">
                  <c:v>-5.7531236554543312</c:v>
                </c:pt>
                <c:pt idx="1">
                  <c:v>-5.4578511553075453</c:v>
                </c:pt>
                <c:pt idx="2">
                  <c:v>-3.5334612294554595</c:v>
                </c:pt>
                <c:pt idx="3">
                  <c:v>-2.1538535920091468</c:v>
                </c:pt>
                <c:pt idx="4">
                  <c:v>-1.129921137485222</c:v>
                </c:pt>
                <c:pt idx="5">
                  <c:v>-2.1853683600050724</c:v>
                </c:pt>
                <c:pt idx="6">
                  <c:v>-1.9650364093921715</c:v>
                </c:pt>
                <c:pt idx="7">
                  <c:v>-1.0043830429403546</c:v>
                </c:pt>
                <c:pt idx="8">
                  <c:v>-0.54042508312942072</c:v>
                </c:pt>
                <c:pt idx="9">
                  <c:v>-0.64996319395625912</c:v>
                </c:pt>
                <c:pt idx="10">
                  <c:v>-1.157600765115445</c:v>
                </c:pt>
                <c:pt idx="11">
                  <c:v>-2.0112745373801157</c:v>
                </c:pt>
                <c:pt idx="12">
                  <c:v>-1.2869978632987349</c:v>
                </c:pt>
                <c:pt idx="13">
                  <c:v>-1.7220449620284735</c:v>
                </c:pt>
                <c:pt idx="14">
                  <c:v>-1.8928676222163825</c:v>
                </c:pt>
                <c:pt idx="15">
                  <c:v>-1.7439782160924704</c:v>
                </c:pt>
                <c:pt idx="16">
                  <c:v>-2.0286961654688347</c:v>
                </c:pt>
                <c:pt idx="17">
                  <c:v>-2.1043197287434467</c:v>
                </c:pt>
                <c:pt idx="18">
                  <c:v>-2.4449455594896863</c:v>
                </c:pt>
                <c:pt idx="19">
                  <c:v>-2.5979409272084624</c:v>
                </c:pt>
                <c:pt idx="20">
                  <c:v>-2.3030130572124183</c:v>
                </c:pt>
                <c:pt idx="21">
                  <c:v>-2.2331208565227314</c:v>
                </c:pt>
                <c:pt idx="22">
                  <c:v>-1.3805436113015899</c:v>
                </c:pt>
                <c:pt idx="23">
                  <c:v>-1.2109783174889597</c:v>
                </c:pt>
                <c:pt idx="24">
                  <c:v>-0.24838079984960665</c:v>
                </c:pt>
                <c:pt idx="25">
                  <c:v>0.82793877261712256</c:v>
                </c:pt>
                <c:pt idx="26">
                  <c:v>2.1488802854002307</c:v>
                </c:pt>
                <c:pt idx="27">
                  <c:v>1.9811220789307782</c:v>
                </c:pt>
                <c:pt idx="28">
                  <c:v>2.7340001699605398</c:v>
                </c:pt>
                <c:pt idx="29">
                  <c:v>2.810197166362367</c:v>
                </c:pt>
                <c:pt idx="30">
                  <c:v>2.5092878207068732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'22'!$F$3:$F$33</c:f>
              <c:numCache>
                <c:formatCode>0.0</c:formatCode>
                <c:ptCount val="31"/>
                <c:pt idx="0">
                  <c:v>-10.049292604804624</c:v>
                </c:pt>
                <c:pt idx="1">
                  <c:v>-2.0358906552545006</c:v>
                </c:pt>
                <c:pt idx="2">
                  <c:v>0.32847275585167668</c:v>
                </c:pt>
                <c:pt idx="3">
                  <c:v>3.0519177307434235</c:v>
                </c:pt>
                <c:pt idx="4">
                  <c:v>4.5401577250295579</c:v>
                </c:pt>
                <c:pt idx="5">
                  <c:v>3.5268271199956551</c:v>
                </c:pt>
                <c:pt idx="6">
                  <c:v>4.0491401128780566</c:v>
                </c:pt>
                <c:pt idx="7">
                  <c:v>3.0782004978165314</c:v>
                </c:pt>
                <c:pt idx="8">
                  <c:v>1.98312149486586</c:v>
                </c:pt>
                <c:pt idx="9">
                  <c:v>2.0445098774110946</c:v>
                </c:pt>
                <c:pt idx="10">
                  <c:v>3.2550737805972578</c:v>
                </c:pt>
                <c:pt idx="11">
                  <c:v>4.141775565424302</c:v>
                </c:pt>
                <c:pt idx="12">
                  <c:v>22.914018737226485</c:v>
                </c:pt>
                <c:pt idx="13">
                  <c:v>15.455270609883518</c:v>
                </c:pt>
                <c:pt idx="14">
                  <c:v>14.670179552563754</c:v>
                </c:pt>
                <c:pt idx="15">
                  <c:v>12.770474065285603</c:v>
                </c:pt>
                <c:pt idx="16">
                  <c:v>11.816180677717059</c:v>
                </c:pt>
                <c:pt idx="17">
                  <c:v>11.276160728618512</c:v>
                </c:pt>
                <c:pt idx="18">
                  <c:v>11.491381578534252</c:v>
                </c:pt>
                <c:pt idx="19">
                  <c:v>10.123259677326605</c:v>
                </c:pt>
                <c:pt idx="20">
                  <c:v>9.7303439977035726</c:v>
                </c:pt>
                <c:pt idx="21">
                  <c:v>9.4053424926318758</c:v>
                </c:pt>
                <c:pt idx="22">
                  <c:v>9.2380067648282758</c:v>
                </c:pt>
                <c:pt idx="23">
                  <c:v>9.0136186980212063</c:v>
                </c:pt>
                <c:pt idx="24">
                  <c:v>4.1993237343025429</c:v>
                </c:pt>
                <c:pt idx="25">
                  <c:v>3.9097102092891833</c:v>
                </c:pt>
                <c:pt idx="26">
                  <c:v>2.7972851167025166</c:v>
                </c:pt>
                <c:pt idx="27">
                  <c:v>3.2981197767026273</c:v>
                </c:pt>
                <c:pt idx="28">
                  <c:v>2.5135050933132077</c:v>
                </c:pt>
                <c:pt idx="29">
                  <c:v>2.8290845140156802</c:v>
                </c:pt>
                <c:pt idx="30">
                  <c:v>3.3661212453103579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Розничный товарооборот г/г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'22'!$D$3:$D$33</c:f>
              <c:numCache>
                <c:formatCode>0.0</c:formatCode>
                <c:ptCount val="31"/>
                <c:pt idx="0">
                  <c:v>-15.802416260258955</c:v>
                </c:pt>
                <c:pt idx="1">
                  <c:v>-7.4937418105620459</c:v>
                </c:pt>
                <c:pt idx="2">
                  <c:v>-3.204988473603783</c:v>
                </c:pt>
                <c:pt idx="3">
                  <c:v>0.89806413873427671</c:v>
                </c:pt>
                <c:pt idx="4">
                  <c:v>3.4102365875443361</c:v>
                </c:pt>
                <c:pt idx="5">
                  <c:v>1.3414587599905827</c:v>
                </c:pt>
                <c:pt idx="6">
                  <c:v>2.0841037034858854</c:v>
                </c:pt>
                <c:pt idx="7">
                  <c:v>2.0738174548761767</c:v>
                </c:pt>
                <c:pt idx="8">
                  <c:v>1.4426964117364394</c:v>
                </c:pt>
                <c:pt idx="9">
                  <c:v>1.3945466834548355</c:v>
                </c:pt>
                <c:pt idx="10">
                  <c:v>2.0974730154818131</c:v>
                </c:pt>
                <c:pt idx="11">
                  <c:v>2.1305010280441863</c:v>
                </c:pt>
                <c:pt idx="12">
                  <c:v>21.627020873927751</c:v>
                </c:pt>
                <c:pt idx="13">
                  <c:v>13.733225647855045</c:v>
                </c:pt>
                <c:pt idx="14">
                  <c:v>12.777311930347372</c:v>
                </c:pt>
                <c:pt idx="15">
                  <c:v>11.026495849193132</c:v>
                </c:pt>
                <c:pt idx="16">
                  <c:v>9.7874845122482235</c:v>
                </c:pt>
                <c:pt idx="17">
                  <c:v>9.1718409998750658</c:v>
                </c:pt>
                <c:pt idx="18">
                  <c:v>9.0464360190445667</c:v>
                </c:pt>
                <c:pt idx="19">
                  <c:v>7.5253187501181422</c:v>
                </c:pt>
                <c:pt idx="20">
                  <c:v>7.4273309404911547</c:v>
                </c:pt>
                <c:pt idx="21">
                  <c:v>7.1722216361091444</c:v>
                </c:pt>
                <c:pt idx="22">
                  <c:v>7.8574631535266857</c:v>
                </c:pt>
                <c:pt idx="23">
                  <c:v>7.8026403805322468</c:v>
                </c:pt>
                <c:pt idx="24">
                  <c:v>3.9509429344529363</c:v>
                </c:pt>
                <c:pt idx="25">
                  <c:v>4.7376489819063057</c:v>
                </c:pt>
                <c:pt idx="26">
                  <c:v>4.9461654021027472</c:v>
                </c:pt>
                <c:pt idx="27">
                  <c:v>5.2792418556334058</c:v>
                </c:pt>
                <c:pt idx="28">
                  <c:v>5.247505263273748</c:v>
                </c:pt>
                <c:pt idx="29">
                  <c:v>5.6392816803780477</c:v>
                </c:pt>
                <c:pt idx="30">
                  <c:v>5.8754090660172311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Розничный товарооборот в  среднем за 2019 г.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'22'!$C$3:$C$33</c:f>
              <c:numCache>
                <c:formatCode>0.0</c:formatCode>
                <c:ptCount val="31"/>
                <c:pt idx="0">
                  <c:v>5.1881844179217049</c:v>
                </c:pt>
                <c:pt idx="1">
                  <c:v>5.1881844179217049</c:v>
                </c:pt>
                <c:pt idx="2">
                  <c:v>5.1881844179217049</c:v>
                </c:pt>
                <c:pt idx="3">
                  <c:v>5.1881844179217049</c:v>
                </c:pt>
                <c:pt idx="4">
                  <c:v>5.1881844179217049</c:v>
                </c:pt>
                <c:pt idx="5">
                  <c:v>5.1881844179217049</c:v>
                </c:pt>
                <c:pt idx="6">
                  <c:v>5.1881844179217049</c:v>
                </c:pt>
                <c:pt idx="7">
                  <c:v>5.1881844179217049</c:v>
                </c:pt>
                <c:pt idx="8">
                  <c:v>5.1881844179217049</c:v>
                </c:pt>
                <c:pt idx="9">
                  <c:v>5.1881844179217049</c:v>
                </c:pt>
                <c:pt idx="10">
                  <c:v>5.1881844179217049</c:v>
                </c:pt>
                <c:pt idx="11">
                  <c:v>5.1881844179217049</c:v>
                </c:pt>
                <c:pt idx="12">
                  <c:v>5.1881844179217049</c:v>
                </c:pt>
                <c:pt idx="13">
                  <c:v>5.1881844179217049</c:v>
                </c:pt>
                <c:pt idx="14">
                  <c:v>5.1881844179217049</c:v>
                </c:pt>
                <c:pt idx="15">
                  <c:v>5.1881844179217049</c:v>
                </c:pt>
                <c:pt idx="16">
                  <c:v>5.1881844179217049</c:v>
                </c:pt>
                <c:pt idx="17">
                  <c:v>5.1881844179217049</c:v>
                </c:pt>
                <c:pt idx="18">
                  <c:v>5.1881844179217049</c:v>
                </c:pt>
                <c:pt idx="19">
                  <c:v>5.1881844179217049</c:v>
                </c:pt>
                <c:pt idx="20">
                  <c:v>5.1881844179217049</c:v>
                </c:pt>
                <c:pt idx="21">
                  <c:v>5.1881844179217049</c:v>
                </c:pt>
                <c:pt idx="22">
                  <c:v>5.1881844179217049</c:v>
                </c:pt>
                <c:pt idx="23">
                  <c:v>5.1881844179217049</c:v>
                </c:pt>
                <c:pt idx="24">
                  <c:v>5.1881844179217049</c:v>
                </c:pt>
                <c:pt idx="25">
                  <c:v>5.1881844179217049</c:v>
                </c:pt>
                <c:pt idx="26">
                  <c:v>5.1881844179217049</c:v>
                </c:pt>
                <c:pt idx="27">
                  <c:v>5.1881844179217049</c:v>
                </c:pt>
                <c:pt idx="28">
                  <c:v>5.1881844179217049</c:v>
                </c:pt>
                <c:pt idx="29">
                  <c:v>5.1881844179217049</c:v>
                </c:pt>
                <c:pt idx="30">
                  <c:v>5.1881844179217049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Выданные потребительские кредиты за период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'23'!$D$15:$D$24</c:f>
              <c:numCache>
                <c:formatCode>0.0</c:formatCode>
                <c:ptCount val="10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  <c:pt idx="9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22-473C-9D36-4D0286E73536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'23'!$C$15:$C$24</c:f>
              <c:numCache>
                <c:formatCode>0.0</c:formatCode>
                <c:ptCount val="10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F22-473C-9D36-4D0286E73536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Текущие трансферты гражданам из бюджета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'23'!$E$15:$E$24</c:f>
              <c:numCache>
                <c:formatCode>0.0</c:formatCode>
                <c:ptCount val="10"/>
                <c:pt idx="0">
                  <c:v>-1.6534387822303387</c:v>
                </c:pt>
                <c:pt idx="1">
                  <c:v>-0.16441572503062218</c:v>
                </c:pt>
                <c:pt idx="2">
                  <c:v>-4.4182966440476861</c:v>
                </c:pt>
                <c:pt idx="3">
                  <c:v>-1.128445283033443</c:v>
                </c:pt>
                <c:pt idx="4">
                  <c:v>-1.2179770981737619</c:v>
                </c:pt>
                <c:pt idx="5">
                  <c:v>-1.7336791370643141</c:v>
                </c:pt>
                <c:pt idx="6">
                  <c:v>5.2194560405920356</c:v>
                </c:pt>
                <c:pt idx="7">
                  <c:v>4.2656725650929985</c:v>
                </c:pt>
                <c:pt idx="8">
                  <c:v>5.1870965515027763</c:v>
                </c:pt>
                <c:pt idx="9">
                  <c:v>5.9245521450193479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07-4DB1-A3BF-635F0D046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80198893574411678"/>
          <c:h val="0.16010817967968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Резиденты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'24'!$D$3:$D$23</c:f>
              <c:numCache>
                <c:formatCode>0.0</c:formatCode>
                <c:ptCount val="21"/>
                <c:pt idx="0">
                  <c:v>736.22820069062607</c:v>
                </c:pt>
                <c:pt idx="1">
                  <c:v>814.90912747052903</c:v>
                </c:pt>
                <c:pt idx="2">
                  <c:v>880.62919219919399</c:v>
                </c:pt>
                <c:pt idx="3">
                  <c:v>771.86995053600606</c:v>
                </c:pt>
                <c:pt idx="4">
                  <c:v>680.08736297606504</c:v>
                </c:pt>
                <c:pt idx="5">
                  <c:v>272.26141311689702</c:v>
                </c:pt>
                <c:pt idx="6">
                  <c:v>507.69333093560101</c:v>
                </c:pt>
                <c:pt idx="7">
                  <c:v>676.02372841362501</c:v>
                </c:pt>
                <c:pt idx="8">
                  <c:v>759.96397991962908</c:v>
                </c:pt>
                <c:pt idx="9">
                  <c:v>778.65501640740399</c:v>
                </c:pt>
                <c:pt idx="10">
                  <c:v>788.71922809550597</c:v>
                </c:pt>
                <c:pt idx="11">
                  <c:v>851.56868443286305</c:v>
                </c:pt>
                <c:pt idx="12">
                  <c:v>958.95526833606891</c:v>
                </c:pt>
                <c:pt idx="13">
                  <c:v>1067.6517118944801</c:v>
                </c:pt>
                <c:pt idx="14">
                  <c:v>1061.15812938403</c:v>
                </c:pt>
                <c:pt idx="15">
                  <c:v>1130.9711539902401</c:v>
                </c:pt>
                <c:pt idx="16">
                  <c:v>1175.3116033701101</c:v>
                </c:pt>
                <c:pt idx="17">
                  <c:v>1276.64600295385</c:v>
                </c:pt>
                <c:pt idx="18">
                  <c:v>1187.3072234944698</c:v>
                </c:pt>
                <c:pt idx="19">
                  <c:v>1220.3344292230599</c:v>
                </c:pt>
                <c:pt idx="20">
                  <c:v>1384.6199592279099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F2-41D2-AEC7-670218CE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Нерезиденты (пр.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'24'!$C$3:$C$23</c:f>
              <c:numCache>
                <c:formatCode>0.0</c:formatCode>
                <c:ptCount val="21"/>
                <c:pt idx="0">
                  <c:v>64.207802007020703</c:v>
                </c:pt>
                <c:pt idx="1">
                  <c:v>86.181667077395502</c:v>
                </c:pt>
                <c:pt idx="2">
                  <c:v>82.831674066541908</c:v>
                </c:pt>
                <c:pt idx="3">
                  <c:v>52.209130118320395</c:v>
                </c:pt>
                <c:pt idx="4">
                  <c:v>46.338834438211599</c:v>
                </c:pt>
                <c:pt idx="5">
                  <c:v>3.9660559253769003</c:v>
                </c:pt>
                <c:pt idx="6">
                  <c:v>7.0520269396275896</c:v>
                </c:pt>
                <c:pt idx="7">
                  <c:v>10.880775609098901</c:v>
                </c:pt>
                <c:pt idx="8">
                  <c:v>14.6699049489907</c:v>
                </c:pt>
                <c:pt idx="9">
                  <c:v>16.315878325374001</c:v>
                </c:pt>
                <c:pt idx="10">
                  <c:v>18.673042539829503</c:v>
                </c:pt>
                <c:pt idx="11">
                  <c:v>26.663382589187801</c:v>
                </c:pt>
                <c:pt idx="12">
                  <c:v>38.278776704761704</c:v>
                </c:pt>
                <c:pt idx="13">
                  <c:v>72.401284537950303</c:v>
                </c:pt>
                <c:pt idx="14">
                  <c:v>129.26081604707699</c:v>
                </c:pt>
                <c:pt idx="15">
                  <c:v>145.371060968639</c:v>
                </c:pt>
                <c:pt idx="16">
                  <c:v>147.38190885646901</c:v>
                </c:pt>
                <c:pt idx="17">
                  <c:v>155.986988277449</c:v>
                </c:pt>
                <c:pt idx="18">
                  <c:v>124.62723148753301</c:v>
                </c:pt>
                <c:pt idx="19">
                  <c:v>104.735446115467</c:v>
                </c:pt>
                <c:pt idx="20">
                  <c:v>166.28935326763198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F2-41D2-AEC7-670218CE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600224"/>
        <c:axId val="206259107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valAx>
        <c:axId val="2062591072"/>
        <c:scaling>
          <c:orientation val="minMax"/>
          <c:max val="3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2600224"/>
        <c:crosses val="max"/>
        <c:crossBetween val="between"/>
      </c:valAx>
      <c:catAx>
        <c:axId val="206260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59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Импорт услуг (поездки)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'25'!$C$3:$C$23</c:f>
              <c:numCache>
                <c:formatCode>0.0</c:formatCode>
                <c:ptCount val="21"/>
                <c:pt idx="0">
                  <c:v>617.809123675195</c:v>
                </c:pt>
                <c:pt idx="1">
                  <c:v>665.14135559854105</c:v>
                </c:pt>
                <c:pt idx="2">
                  <c:v>679.91545869448203</c:v>
                </c:pt>
                <c:pt idx="3">
                  <c:v>618.26880500941797</c:v>
                </c:pt>
                <c:pt idx="4">
                  <c:v>573.73016390345094</c:v>
                </c:pt>
                <c:pt idx="5">
                  <c:v>20.762483501710602</c:v>
                </c:pt>
                <c:pt idx="6">
                  <c:v>123.52726063494799</c:v>
                </c:pt>
                <c:pt idx="7">
                  <c:v>194.77680449675699</c:v>
                </c:pt>
                <c:pt idx="8">
                  <c:v>267.853361119608</c:v>
                </c:pt>
                <c:pt idx="9">
                  <c:v>326.90722722411999</c:v>
                </c:pt>
                <c:pt idx="10">
                  <c:v>457.42591746191198</c:v>
                </c:pt>
                <c:pt idx="11">
                  <c:v>377.95201359376802</c:v>
                </c:pt>
                <c:pt idx="12">
                  <c:v>398.86171143993403</c:v>
                </c:pt>
                <c:pt idx="13">
                  <c:v>616.83805012806999</c:v>
                </c:pt>
                <c:pt idx="14">
                  <c:v>596.23674726364402</c:v>
                </c:pt>
                <c:pt idx="15">
                  <c:v>653.52146398994</c:v>
                </c:pt>
                <c:pt idx="16">
                  <c:v>779.02271220516798</c:v>
                </c:pt>
                <c:pt idx="17">
                  <c:v>852.95215172532903</c:v>
                </c:pt>
                <c:pt idx="18">
                  <c:v>856.63419012174904</c:v>
                </c:pt>
                <c:pt idx="19">
                  <c:v>815.49613259053103</c:v>
                </c:pt>
                <c:pt idx="20">
                  <c:v>1016.4966376467401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64-4DAD-A532-FE5E64152760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Экспорт услуг (поездки)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'25'!$D$3:$D$23</c:f>
              <c:numCache>
                <c:formatCode>0.0</c:formatCode>
                <c:ptCount val="21"/>
                <c:pt idx="0">
                  <c:v>446.681244302067</c:v>
                </c:pt>
                <c:pt idx="1">
                  <c:v>475.19760358029299</c:v>
                </c:pt>
                <c:pt idx="2">
                  <c:v>622.69865473423704</c:v>
                </c:pt>
                <c:pt idx="3">
                  <c:v>509.01064547708302</c:v>
                </c:pt>
                <c:pt idx="4">
                  <c:v>553.40997029705102</c:v>
                </c:pt>
                <c:pt idx="5">
                  <c:v>5.4105464845668001</c:v>
                </c:pt>
                <c:pt idx="6">
                  <c:v>20.6889835146014</c:v>
                </c:pt>
                <c:pt idx="7">
                  <c:v>31.3867376668559</c:v>
                </c:pt>
                <c:pt idx="8">
                  <c:v>44.899528837400403</c:v>
                </c:pt>
                <c:pt idx="9">
                  <c:v>64.2081350193519</c:v>
                </c:pt>
                <c:pt idx="10">
                  <c:v>66.542787187890895</c:v>
                </c:pt>
                <c:pt idx="11">
                  <c:v>77.008833524362402</c:v>
                </c:pt>
                <c:pt idx="12">
                  <c:v>79.337714080971196</c:v>
                </c:pt>
                <c:pt idx="13">
                  <c:v>229.386431379161</c:v>
                </c:pt>
                <c:pt idx="14">
                  <c:v>366.56181328240802</c:v>
                </c:pt>
                <c:pt idx="15">
                  <c:v>427.94640259710701</c:v>
                </c:pt>
                <c:pt idx="16">
                  <c:v>553.14367397571402</c:v>
                </c:pt>
                <c:pt idx="17">
                  <c:v>487.93032038506601</c:v>
                </c:pt>
                <c:pt idx="18">
                  <c:v>484.58659349663401</c:v>
                </c:pt>
                <c:pt idx="19">
                  <c:v>526.10899739701904</c:v>
                </c:pt>
                <c:pt idx="20">
                  <c:v>679.975089004133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64-4DAD-A532-FE5E6415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2"/>
                </a:solidFill>
              </a:rPr>
              <a:t>Текущий счет платежного баланса</a:t>
            </a:r>
            <a:endParaRPr lang="ru-RU" sz="1100" b="1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79.8</c:v>
                </c:pt>
                <c:pt idx="5">
                  <c:v>82</c:v>
                </c:pt>
                <c:pt idx="6">
                  <c:v>87.2</c:v>
                </c:pt>
                <c:pt idx="7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3-44A7-81A8-5FB5ACFDFF62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-59.7</c:v>
                </c:pt>
                <c:pt idx="5">
                  <c:v>-59.6</c:v>
                </c:pt>
                <c:pt idx="6">
                  <c:v>-61.3</c:v>
                </c:pt>
                <c:pt idx="7">
                  <c:v>-63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3-44A7-81A8-5FB5ACFDFF62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-1.6</c:v>
                </c:pt>
                <c:pt idx="4">
                  <c:v>-1.8</c:v>
                </c:pt>
                <c:pt idx="5">
                  <c:v>-1.7</c:v>
                </c:pt>
                <c:pt idx="6">
                  <c:v>-2</c:v>
                </c:pt>
                <c:pt idx="7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13-44A7-81A8-5FB5ACFDFF62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-21.7</c:v>
                </c:pt>
                <c:pt idx="1">
                  <c:v>-13.7</c:v>
                </c:pt>
                <c:pt idx="2">
                  <c:v>-24.8</c:v>
                </c:pt>
                <c:pt idx="3">
                  <c:v>-26.4</c:v>
                </c:pt>
                <c:pt idx="4">
                  <c:v>-27</c:v>
                </c:pt>
                <c:pt idx="5">
                  <c:v>-23.6</c:v>
                </c:pt>
                <c:pt idx="6">
                  <c:v>-26.4</c:v>
                </c:pt>
                <c:pt idx="7">
                  <c:v>-26.6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13-44A7-81A8-5FB5ACFDF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3-44A7-81A8-5FB5ACFDFF62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3-44A7-81A8-5FB5ACFDFF62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3-44A7-81A8-5FB5ACFDFF62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3-44A7-81A8-5FB5ACFDFF62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3-44A7-81A8-5FB5ACFDFF62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3-44A7-81A8-5FB5ACFDFF62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3-44A7-81A8-5FB5ACFDFF62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13-44A7-81A8-5FB5ACFDFF6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-7</c:v>
                </c:pt>
                <c:pt idx="1">
                  <c:v>-11</c:v>
                </c:pt>
                <c:pt idx="2">
                  <c:v>-2.7</c:v>
                </c:pt>
                <c:pt idx="3">
                  <c:v>7.1</c:v>
                </c:pt>
                <c:pt idx="4">
                  <c:v>-8.6999999999999993</c:v>
                </c:pt>
                <c:pt idx="5">
                  <c:v>-2.8</c:v>
                </c:pt>
                <c:pt idx="6">
                  <c:v>-2.5</c:v>
                </c:pt>
                <c:pt idx="7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13-44A7-81A8-5FB5ACFDF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2"/>
                    </a:solidFill>
                  </a:rPr>
                  <a:t>Млрд. долл. США</a:t>
                </a:r>
                <a:endParaRPr lang="en-US">
                  <a:solidFill>
                    <a:schemeClr val="tx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9632320315262"/>
          <c:y val="0.3226491975388322"/>
          <c:w val="0.82987884394106892"/>
          <c:h val="0.6583032141474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С/х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'26'!$D$3:$D$24</c:f>
              <c:numCache>
                <c:formatCode>0.0</c:formatCode>
                <c:ptCount val="22"/>
                <c:pt idx="0">
                  <c:v>0.87266570433072765</c:v>
                </c:pt>
                <c:pt idx="1">
                  <c:v>1.7465900262439984</c:v>
                </c:pt>
                <c:pt idx="2">
                  <c:v>1.3010739686404762</c:v>
                </c:pt>
                <c:pt idx="3">
                  <c:v>1.4608905562646017</c:v>
                </c:pt>
                <c:pt idx="4">
                  <c:v>0.69450841120784701</c:v>
                </c:pt>
                <c:pt idx="5">
                  <c:v>0.69190760496270676</c:v>
                </c:pt>
                <c:pt idx="6">
                  <c:v>0.57471865402746858</c:v>
                </c:pt>
                <c:pt idx="7">
                  <c:v>0.59975381842004938</c:v>
                </c:pt>
                <c:pt idx="8">
                  <c:v>1.7404404216571738</c:v>
                </c:pt>
                <c:pt idx="9">
                  <c:v>2.0402362928478706</c:v>
                </c:pt>
                <c:pt idx="10">
                  <c:v>1.6844159285451155</c:v>
                </c:pt>
                <c:pt idx="11">
                  <c:v>1.5489741644125148</c:v>
                </c:pt>
                <c:pt idx="12">
                  <c:v>-0.39028081019861272</c:v>
                </c:pt>
                <c:pt idx="13">
                  <c:v>-0.22755637378540911</c:v>
                </c:pt>
                <c:pt idx="14">
                  <c:v>0.45985549812234361</c:v>
                </c:pt>
                <c:pt idx="15">
                  <c:v>0.39174172589158002</c:v>
                </c:pt>
                <c:pt idx="16">
                  <c:v>1.3044462177941505</c:v>
                </c:pt>
                <c:pt idx="17">
                  <c:v>1.3338856323053088</c:v>
                </c:pt>
                <c:pt idx="18">
                  <c:v>0.78355980432646588</c:v>
                </c:pt>
                <c:pt idx="19">
                  <c:v>0.58357768152161316</c:v>
                </c:pt>
                <c:pt idx="20">
                  <c:v>-0.94138971701591323</c:v>
                </c:pt>
                <c:pt idx="21">
                  <c:v>-1.5782437550483335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47-44FE-9B59-0ECCD10996BC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Горнодоб. пром.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'26'!$E$3:$E$24</c:f>
              <c:numCache>
                <c:formatCode>0.0</c:formatCode>
                <c:ptCount val="22"/>
                <c:pt idx="0">
                  <c:v>13.130855045602825</c:v>
                </c:pt>
                <c:pt idx="1">
                  <c:v>13.659963152430791</c:v>
                </c:pt>
                <c:pt idx="2">
                  <c:v>10.901705369002453</c:v>
                </c:pt>
                <c:pt idx="3">
                  <c:v>8.2875840649620844</c:v>
                </c:pt>
                <c:pt idx="4">
                  <c:v>3.8829843616176594</c:v>
                </c:pt>
                <c:pt idx="5">
                  <c:v>-5.895341962047647</c:v>
                </c:pt>
                <c:pt idx="6">
                  <c:v>-11.140679075504419</c:v>
                </c:pt>
                <c:pt idx="7">
                  <c:v>-11.784676839870411</c:v>
                </c:pt>
                <c:pt idx="8">
                  <c:v>-24.112522987066104</c:v>
                </c:pt>
                <c:pt idx="9">
                  <c:v>-14.625565083314058</c:v>
                </c:pt>
                <c:pt idx="10">
                  <c:v>-7.2051576709759173</c:v>
                </c:pt>
                <c:pt idx="11">
                  <c:v>-3.0596167842191719</c:v>
                </c:pt>
                <c:pt idx="12">
                  <c:v>1.1020885235832374</c:v>
                </c:pt>
                <c:pt idx="13">
                  <c:v>2.0304692615710098</c:v>
                </c:pt>
                <c:pt idx="14">
                  <c:v>3.3091651217617035</c:v>
                </c:pt>
                <c:pt idx="15">
                  <c:v>4.1321828528771629</c:v>
                </c:pt>
                <c:pt idx="16">
                  <c:v>5.5901542858430577</c:v>
                </c:pt>
                <c:pt idx="17">
                  <c:v>3.8074270173215061</c:v>
                </c:pt>
                <c:pt idx="18">
                  <c:v>1.4047672096723567</c:v>
                </c:pt>
                <c:pt idx="19">
                  <c:v>0.7139441566731507</c:v>
                </c:pt>
                <c:pt idx="20">
                  <c:v>-8.7460351413954616</c:v>
                </c:pt>
                <c:pt idx="21">
                  <c:v>-10.199346292722332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47-44FE-9B59-0ECCD10996BC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Обрабат. пром.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'26'!$F$3:$F$24</c:f>
              <c:numCache>
                <c:formatCode>0.0</c:formatCode>
                <c:ptCount val="22"/>
                <c:pt idx="0">
                  <c:v>-6.6071487995876037</c:v>
                </c:pt>
                <c:pt idx="1">
                  <c:v>-4.4576728436983624</c:v>
                </c:pt>
                <c:pt idx="2">
                  <c:v>-4.2498518365784657</c:v>
                </c:pt>
                <c:pt idx="3">
                  <c:v>-2.53242383134641</c:v>
                </c:pt>
                <c:pt idx="4">
                  <c:v>-0.6868656125496736</c:v>
                </c:pt>
                <c:pt idx="5">
                  <c:v>0.39906963968571435</c:v>
                </c:pt>
                <c:pt idx="6">
                  <c:v>0.44680805425984738</c:v>
                </c:pt>
                <c:pt idx="7">
                  <c:v>0.23767645098462992</c:v>
                </c:pt>
                <c:pt idx="8">
                  <c:v>8.2551364010558412</c:v>
                </c:pt>
                <c:pt idx="9">
                  <c:v>6.316274639582244</c:v>
                </c:pt>
                <c:pt idx="10">
                  <c:v>5.5783149235970564</c:v>
                </c:pt>
                <c:pt idx="11">
                  <c:v>3.2857952162253015</c:v>
                </c:pt>
                <c:pt idx="12">
                  <c:v>-5.7541029706948956</c:v>
                </c:pt>
                <c:pt idx="13">
                  <c:v>-2.8946803527617315</c:v>
                </c:pt>
                <c:pt idx="14">
                  <c:v>-1.0223998014743676</c:v>
                </c:pt>
                <c:pt idx="15">
                  <c:v>-0.65637586633118628</c:v>
                </c:pt>
                <c:pt idx="16">
                  <c:v>-4.9932240072076944E-2</c:v>
                </c:pt>
                <c:pt idx="17">
                  <c:v>-0.68548179833826228</c:v>
                </c:pt>
                <c:pt idx="18">
                  <c:v>-0.67500975690103027</c:v>
                </c:pt>
                <c:pt idx="19">
                  <c:v>0.32578141678358696</c:v>
                </c:pt>
                <c:pt idx="20">
                  <c:v>2.5833921146310739</c:v>
                </c:pt>
                <c:pt idx="21">
                  <c:v>0.81998588939326356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47-44FE-9B59-0ECCD10996BC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Электроснабжение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'26'!$G$3:$G$24</c:f>
              <c:numCache>
                <c:formatCode>0.0</c:formatCode>
                <c:ptCount val="22"/>
                <c:pt idx="0">
                  <c:v>1.794008058115129</c:v>
                </c:pt>
                <c:pt idx="1">
                  <c:v>2.129170047823683</c:v>
                </c:pt>
                <c:pt idx="2">
                  <c:v>3.0675850627346528</c:v>
                </c:pt>
                <c:pt idx="3">
                  <c:v>3.0524903134599484</c:v>
                </c:pt>
                <c:pt idx="4">
                  <c:v>0.10500753843758788</c:v>
                </c:pt>
                <c:pt idx="5">
                  <c:v>-0.77422007330643139</c:v>
                </c:pt>
                <c:pt idx="6">
                  <c:v>-1.1912689682660349</c:v>
                </c:pt>
                <c:pt idx="7">
                  <c:v>-1.4869728815106165</c:v>
                </c:pt>
                <c:pt idx="8">
                  <c:v>-0.84306624541500685</c:v>
                </c:pt>
                <c:pt idx="9">
                  <c:v>0.14380296066546905</c:v>
                </c:pt>
                <c:pt idx="10">
                  <c:v>-7.6308538631782913E-2</c:v>
                </c:pt>
                <c:pt idx="11">
                  <c:v>-0.2898428076957566</c:v>
                </c:pt>
                <c:pt idx="12">
                  <c:v>-9.4263172974568279E-2</c:v>
                </c:pt>
                <c:pt idx="13">
                  <c:v>-0.16353319131592595</c:v>
                </c:pt>
                <c:pt idx="14">
                  <c:v>-0.30956734796526947</c:v>
                </c:pt>
                <c:pt idx="15">
                  <c:v>-0.17105332805623735</c:v>
                </c:pt>
                <c:pt idx="16">
                  <c:v>1.0118976447294177</c:v>
                </c:pt>
                <c:pt idx="17">
                  <c:v>1.6624429657794677</c:v>
                </c:pt>
                <c:pt idx="18">
                  <c:v>2.7683997911495779</c:v>
                </c:pt>
                <c:pt idx="19">
                  <c:v>1.957447436451637</c:v>
                </c:pt>
                <c:pt idx="20">
                  <c:v>1.6828935195415202</c:v>
                </c:pt>
                <c:pt idx="21">
                  <c:v>-2.5477989434893999E-2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147-44FE-9B59-0ECCD10996BC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'26'!$H$3:$H$24</c:f>
              <c:numCache>
                <c:formatCode>0.0</c:formatCode>
                <c:ptCount val="22"/>
                <c:pt idx="0">
                  <c:v>0.39684486527606844</c:v>
                </c:pt>
                <c:pt idx="1">
                  <c:v>0.65467849939677103</c:v>
                </c:pt>
                <c:pt idx="2">
                  <c:v>0.26361820574760603</c:v>
                </c:pt>
                <c:pt idx="3">
                  <c:v>0.16025283164132123</c:v>
                </c:pt>
                <c:pt idx="4">
                  <c:v>0.61224436426107953</c:v>
                </c:pt>
                <c:pt idx="5">
                  <c:v>0.19372874556694883</c:v>
                </c:pt>
                <c:pt idx="6">
                  <c:v>0.63168504216199517</c:v>
                </c:pt>
                <c:pt idx="7">
                  <c:v>0.94768149581621097</c:v>
                </c:pt>
                <c:pt idx="8">
                  <c:v>0.14224842971767979</c:v>
                </c:pt>
                <c:pt idx="9">
                  <c:v>0.23815731672689905</c:v>
                </c:pt>
                <c:pt idx="10">
                  <c:v>-0.11921128974828456</c:v>
                </c:pt>
                <c:pt idx="11">
                  <c:v>0.34112006393844319</c:v>
                </c:pt>
                <c:pt idx="12">
                  <c:v>9.0676366550353951E-2</c:v>
                </c:pt>
                <c:pt idx="13">
                  <c:v>-8.0443340736914767E-2</c:v>
                </c:pt>
                <c:pt idx="14">
                  <c:v>0.12374049782529008</c:v>
                </c:pt>
                <c:pt idx="15">
                  <c:v>-6.1367750301222553E-2</c:v>
                </c:pt>
                <c:pt idx="16">
                  <c:v>1.1126327305859078</c:v>
                </c:pt>
                <c:pt idx="17">
                  <c:v>0.98080629488804372</c:v>
                </c:pt>
                <c:pt idx="18">
                  <c:v>0.77773931588910317</c:v>
                </c:pt>
                <c:pt idx="19">
                  <c:v>0.45962967604752697</c:v>
                </c:pt>
                <c:pt idx="20">
                  <c:v>-0.38432633220257473</c:v>
                </c:pt>
                <c:pt idx="21">
                  <c:v>-0.15640713647483348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47-44FE-9B59-0ECCD10996BC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Транспорт и склад.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'26'!$I$3:$I$24</c:f>
              <c:numCache>
                <c:formatCode>0.0</c:formatCode>
                <c:ptCount val="22"/>
                <c:pt idx="0">
                  <c:v>-2.8379670540465449</c:v>
                </c:pt>
                <c:pt idx="1">
                  <c:v>-4.0994188952719623</c:v>
                </c:pt>
                <c:pt idx="2">
                  <c:v>-2.9755562668617657</c:v>
                </c:pt>
                <c:pt idx="3">
                  <c:v>-2.7215940798690283</c:v>
                </c:pt>
                <c:pt idx="4">
                  <c:v>-2.5303704663289364</c:v>
                </c:pt>
                <c:pt idx="5">
                  <c:v>-0.36658512265578153</c:v>
                </c:pt>
                <c:pt idx="6">
                  <c:v>0.5094657946154646</c:v>
                </c:pt>
                <c:pt idx="7">
                  <c:v>0.45154109333562664</c:v>
                </c:pt>
                <c:pt idx="8">
                  <c:v>1.7877569113341942</c:v>
                </c:pt>
                <c:pt idx="9">
                  <c:v>0.74526490500597031</c:v>
                </c:pt>
                <c:pt idx="10">
                  <c:v>-4.9109004822994469E-2</c:v>
                </c:pt>
                <c:pt idx="11">
                  <c:v>0.48981122270151833</c:v>
                </c:pt>
                <c:pt idx="12">
                  <c:v>1.8053459384910215</c:v>
                </c:pt>
                <c:pt idx="13">
                  <c:v>0.63894609094911026</c:v>
                </c:pt>
                <c:pt idx="14">
                  <c:v>0.87911822459441824</c:v>
                </c:pt>
                <c:pt idx="15">
                  <c:v>0.57586338210311472</c:v>
                </c:pt>
                <c:pt idx="16">
                  <c:v>2.2209732773579329</c:v>
                </c:pt>
                <c:pt idx="17">
                  <c:v>4.7479712716518803</c:v>
                </c:pt>
                <c:pt idx="18">
                  <c:v>5.6515705162272871</c:v>
                </c:pt>
                <c:pt idx="19">
                  <c:v>4.239572716714445</c:v>
                </c:pt>
                <c:pt idx="20">
                  <c:v>4.3996472359377279</c:v>
                </c:pt>
                <c:pt idx="21">
                  <c:v>3.8203714073766206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47-44FE-9B59-0ECCD10996BC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'26'!$J$3:$J$24</c:f>
              <c:numCache>
                <c:formatCode>0.0</c:formatCode>
                <c:ptCount val="22"/>
                <c:pt idx="0">
                  <c:v>0.30117885411303419</c:v>
                </c:pt>
                <c:pt idx="1">
                  <c:v>4.6617636437754888E-3</c:v>
                </c:pt>
                <c:pt idx="2">
                  <c:v>-8.3215115225343528E-2</c:v>
                </c:pt>
                <c:pt idx="3">
                  <c:v>1.6619476019479572E-2</c:v>
                </c:pt>
                <c:pt idx="4">
                  <c:v>0.19308744599359509</c:v>
                </c:pt>
                <c:pt idx="5">
                  <c:v>0.15331415474211182</c:v>
                </c:pt>
                <c:pt idx="6">
                  <c:v>0.33502817223978826</c:v>
                </c:pt>
                <c:pt idx="7">
                  <c:v>0.29062297387324515</c:v>
                </c:pt>
                <c:pt idx="8">
                  <c:v>0.5733888094752877</c:v>
                </c:pt>
                <c:pt idx="9">
                  <c:v>0.3823960012361286</c:v>
                </c:pt>
                <c:pt idx="10">
                  <c:v>0.13000625025406043</c:v>
                </c:pt>
                <c:pt idx="11">
                  <c:v>-0.29614990956687104</c:v>
                </c:pt>
                <c:pt idx="12">
                  <c:v>-0.93964761835052868</c:v>
                </c:pt>
                <c:pt idx="13">
                  <c:v>-0.28338744941346572</c:v>
                </c:pt>
                <c:pt idx="14">
                  <c:v>6.4129808333472954E-2</c:v>
                </c:pt>
                <c:pt idx="15">
                  <c:v>0.17897654086984063</c:v>
                </c:pt>
                <c:pt idx="16">
                  <c:v>0.39605556358276145</c:v>
                </c:pt>
                <c:pt idx="17">
                  <c:v>0</c:v>
                </c:pt>
                <c:pt idx="18">
                  <c:v>0.235739995018098</c:v>
                </c:pt>
                <c:pt idx="19">
                  <c:v>1.5465387344176003</c:v>
                </c:pt>
                <c:pt idx="20">
                  <c:v>0.66047875380272625</c:v>
                </c:pt>
                <c:pt idx="21">
                  <c:v>1.0119732671327006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147-44FE-9B59-0ECCD10996BC}"/>
            </c:ext>
          </c:extLst>
        </c:ser>
        <c:ser>
          <c:idx val="8"/>
          <c:order val="8"/>
          <c:tx>
            <c:strRef>
              <c:f>'26'!$K$2</c:f>
              <c:strCache>
                <c:ptCount val="1"/>
                <c:pt idx="0">
                  <c:v>Гос. сектор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'26'!$K$3:$K$24</c:f>
              <c:numCache>
                <c:formatCode>0.0</c:formatCode>
                <c:ptCount val="22"/>
                <c:pt idx="0">
                  <c:v>-5.037084767827027E-2</c:v>
                </c:pt>
                <c:pt idx="1">
                  <c:v>-0.42776070609307842</c:v>
                </c:pt>
                <c:pt idx="2">
                  <c:v>-5.8551878310084557E-2</c:v>
                </c:pt>
                <c:pt idx="3">
                  <c:v>0.24838556079418972</c:v>
                </c:pt>
                <c:pt idx="4">
                  <c:v>0.1057854832109244</c:v>
                </c:pt>
                <c:pt idx="5">
                  <c:v>0.68553749652327101</c:v>
                </c:pt>
                <c:pt idx="6">
                  <c:v>1.3199325889476361</c:v>
                </c:pt>
                <c:pt idx="7">
                  <c:v>2.525718525192068</c:v>
                </c:pt>
                <c:pt idx="8">
                  <c:v>8.8538182873431626E-3</c:v>
                </c:pt>
                <c:pt idx="9">
                  <c:v>-0.47523032149606803</c:v>
                </c:pt>
                <c:pt idx="10">
                  <c:v>-0.91848296160058096</c:v>
                </c:pt>
                <c:pt idx="11">
                  <c:v>-1.0908047938225351</c:v>
                </c:pt>
                <c:pt idx="12">
                  <c:v>1.4365383736617778</c:v>
                </c:pt>
                <c:pt idx="13">
                  <c:v>1.2792820312860904</c:v>
                </c:pt>
                <c:pt idx="14">
                  <c:v>1.4377881385739608</c:v>
                </c:pt>
                <c:pt idx="15">
                  <c:v>1.9840047817504038</c:v>
                </c:pt>
                <c:pt idx="16">
                  <c:v>2.5488580673640175</c:v>
                </c:pt>
                <c:pt idx="17">
                  <c:v>1.383920152091255</c:v>
                </c:pt>
                <c:pt idx="18">
                  <c:v>1.2784598153612974</c:v>
                </c:pt>
                <c:pt idx="19">
                  <c:v>1.3470490158540327</c:v>
                </c:pt>
                <c:pt idx="20">
                  <c:v>-1.1988433397200544</c:v>
                </c:pt>
                <c:pt idx="21">
                  <c:v>0.18832152996541696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147-44FE-9B59-0ECCD10996BC}"/>
            </c:ext>
          </c:extLst>
        </c:ser>
        <c:ser>
          <c:idx val="9"/>
          <c:order val="9"/>
          <c:tx>
            <c:strRef>
              <c:f>'26'!$L$2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rgbClr val="D7C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'26'!$L$3:$L$24</c:f>
              <c:numCache>
                <c:formatCode>0.0</c:formatCode>
                <c:ptCount val="22"/>
                <c:pt idx="0">
                  <c:v>-6.5826125366541532E-5</c:v>
                </c:pt>
                <c:pt idx="1">
                  <c:v>2.4897889555243875</c:v>
                </c:pt>
                <c:pt idx="2">
                  <c:v>1.533192490850471</c:v>
                </c:pt>
                <c:pt idx="3">
                  <c:v>0.52779510807381413</c:v>
                </c:pt>
                <c:pt idx="4">
                  <c:v>2.7236184741499114</c:v>
                </c:pt>
                <c:pt idx="5">
                  <c:v>2.0125895165291023</c:v>
                </c:pt>
                <c:pt idx="6">
                  <c:v>3.6143097375182478</c:v>
                </c:pt>
                <c:pt idx="7">
                  <c:v>4.8186553637591913</c:v>
                </c:pt>
                <c:pt idx="8">
                  <c:v>2.8477644409535969</c:v>
                </c:pt>
                <c:pt idx="9">
                  <c:v>3.434663288745547</c:v>
                </c:pt>
                <c:pt idx="10">
                  <c:v>2.9755323633833282</c:v>
                </c:pt>
                <c:pt idx="11">
                  <c:v>2.570713628026557</c:v>
                </c:pt>
                <c:pt idx="12">
                  <c:v>4.2436453699322154</c:v>
                </c:pt>
                <c:pt idx="13">
                  <c:v>2.3009033242072308</c:v>
                </c:pt>
                <c:pt idx="14">
                  <c:v>2.0581698602284479</c:v>
                </c:pt>
                <c:pt idx="15">
                  <c:v>1.5260276611965491</c:v>
                </c:pt>
                <c:pt idx="16">
                  <c:v>1.9649144528148259</c:v>
                </c:pt>
                <c:pt idx="17">
                  <c:v>-0.13097153569920472</c:v>
                </c:pt>
                <c:pt idx="18">
                  <c:v>-0.12522669074316184</c:v>
                </c:pt>
                <c:pt idx="19">
                  <c:v>2.5264591655364104</c:v>
                </c:pt>
                <c:pt idx="20">
                  <c:v>1.1441829064209572</c:v>
                </c:pt>
                <c:pt idx="21">
                  <c:v>2.6188230798123895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47-44FE-9B59-0ECCD109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185727296"/>
        <c:axId val="1185733536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Все отрасли</c:v>
                </c:pt>
              </c:strCache>
            </c:strRef>
          </c:tx>
          <c:spPr>
            <a:ln w="2857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9147-44FE-9B59-0ECCD10996BC}"/>
            </c:ext>
          </c:extLst>
        </c:ser>
        <c:ser>
          <c:idx val="10"/>
          <c:order val="10"/>
          <c:tx>
            <c:strRef>
              <c:f>'26'!$M$2</c:f>
              <c:strCache>
                <c:ptCount val="1"/>
                <c:pt idx="0">
                  <c:v>Несырьевой сектор (за иск. ГБ)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'26'!$M$3:$M$24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9147-44FE-9B59-0ECCD109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727296"/>
        <c:axId val="1185733536"/>
      </c:lineChart>
      <c:catAx>
        <c:axId val="1185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33536"/>
        <c:crosses val="autoZero"/>
        <c:auto val="1"/>
        <c:lblAlgn val="ctr"/>
        <c:lblOffset val="100"/>
        <c:noMultiLvlLbl val="0"/>
      </c:catAx>
      <c:valAx>
        <c:axId val="1185733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5883326188810927E-2"/>
          <c:y val="1.5873015873015872E-2"/>
          <c:w val="0.95205348615090724"/>
          <c:h val="0.2836691622563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7409372835417097"/>
          <c:w val="0.90711481481481482"/>
          <c:h val="0.69963568309666413"/>
        </c:manualLayout>
      </c:layou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Доля средств из государственного бюджета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'27'!$C$3:$C$33</c:f>
              <c:numCache>
                <c:formatCode>0.0</c:formatCode>
                <c:ptCount val="31"/>
                <c:pt idx="0">
                  <c:v>20.770584084473938</c:v>
                </c:pt>
                <c:pt idx="1">
                  <c:v>15.981967691616189</c:v>
                </c:pt>
                <c:pt idx="2">
                  <c:v>14.383895489532456</c:v>
                </c:pt>
                <c:pt idx="3">
                  <c:v>14.794191132289461</c:v>
                </c:pt>
                <c:pt idx="4">
                  <c:v>13.419528676576393</c:v>
                </c:pt>
                <c:pt idx="5">
                  <c:v>14.39191843499713</c:v>
                </c:pt>
                <c:pt idx="6">
                  <c:v>16.079399174103511</c:v>
                </c:pt>
                <c:pt idx="7">
                  <c:v>14.490146761690742</c:v>
                </c:pt>
                <c:pt idx="8">
                  <c:v>15.752664506154968</c:v>
                </c:pt>
                <c:pt idx="9">
                  <c:v>13.76055307951872</c:v>
                </c:pt>
                <c:pt idx="10">
                  <c:v>16.639043746383784</c:v>
                </c:pt>
                <c:pt idx="11">
                  <c:v>16.3610793080767</c:v>
                </c:pt>
                <c:pt idx="12">
                  <c:v>15.047452625671138</c:v>
                </c:pt>
                <c:pt idx="13">
                  <c:v>18.680176140939089</c:v>
                </c:pt>
                <c:pt idx="14">
                  <c:v>19.836104636407072</c:v>
                </c:pt>
                <c:pt idx="15">
                  <c:v>16.615448899858535</c:v>
                </c:pt>
                <c:pt idx="16">
                  <c:v>16.935007120468256</c:v>
                </c:pt>
                <c:pt idx="17">
                  <c:v>16.995961962152194</c:v>
                </c:pt>
                <c:pt idx="18">
                  <c:v>14.35462419686076</c:v>
                </c:pt>
                <c:pt idx="19">
                  <c:v>14.564135751106692</c:v>
                </c:pt>
                <c:pt idx="20">
                  <c:v>14.676966601004654</c:v>
                </c:pt>
                <c:pt idx="21">
                  <c:v>14.760989052620276</c:v>
                </c:pt>
                <c:pt idx="22">
                  <c:v>14.307276541251071</c:v>
                </c:pt>
                <c:pt idx="23">
                  <c:v>15.999244344398706</c:v>
                </c:pt>
                <c:pt idx="24">
                  <c:v>15.982007648323357</c:v>
                </c:pt>
                <c:pt idx="25">
                  <c:v>13.926118067595548</c:v>
                </c:pt>
                <c:pt idx="26">
                  <c:v>18.624450095943551</c:v>
                </c:pt>
                <c:pt idx="27">
                  <c:v>16.959311368432388</c:v>
                </c:pt>
                <c:pt idx="28">
                  <c:v>19.504676049020294</c:v>
                </c:pt>
                <c:pt idx="29">
                  <c:v>21.031611154422659</c:v>
                </c:pt>
                <c:pt idx="30">
                  <c:v>24.492972672215608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89-4DDC-9BA7-DAB143D3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3"/>
          <c:order val="1"/>
          <c:tx>
            <c:strRef>
              <c:f>'27'!$D$2</c:f>
              <c:strCache>
                <c:ptCount val="1"/>
                <c:pt idx="0">
                  <c:v>Доля внебюджетных средств (пр. ось)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'27'!$D$3:$D$33</c:f>
              <c:numCache>
                <c:formatCode>0.0</c:formatCode>
                <c:ptCount val="31"/>
                <c:pt idx="0">
                  <c:v>79.229415915526062</c:v>
                </c:pt>
                <c:pt idx="1">
                  <c:v>84.018032308383823</c:v>
                </c:pt>
                <c:pt idx="2">
                  <c:v>85.616104510467537</c:v>
                </c:pt>
                <c:pt idx="3">
                  <c:v>85.205808867710545</c:v>
                </c:pt>
                <c:pt idx="4">
                  <c:v>86.580471323423609</c:v>
                </c:pt>
                <c:pt idx="5">
                  <c:v>85.608081565002863</c:v>
                </c:pt>
                <c:pt idx="6">
                  <c:v>83.9206008258965</c:v>
                </c:pt>
                <c:pt idx="7">
                  <c:v>85.509853238309262</c:v>
                </c:pt>
                <c:pt idx="8">
                  <c:v>84.247335493845014</c:v>
                </c:pt>
                <c:pt idx="9">
                  <c:v>86.239446920481271</c:v>
                </c:pt>
                <c:pt idx="10">
                  <c:v>83.360956253616209</c:v>
                </c:pt>
                <c:pt idx="11">
                  <c:v>83.638920691923303</c:v>
                </c:pt>
                <c:pt idx="12">
                  <c:v>84.952547374328859</c:v>
                </c:pt>
                <c:pt idx="13">
                  <c:v>81.319823859060918</c:v>
                </c:pt>
                <c:pt idx="14">
                  <c:v>80.163895363592928</c:v>
                </c:pt>
                <c:pt idx="15">
                  <c:v>83.384551100141465</c:v>
                </c:pt>
                <c:pt idx="16">
                  <c:v>83.064992879531744</c:v>
                </c:pt>
                <c:pt idx="17">
                  <c:v>83.004038037847792</c:v>
                </c:pt>
                <c:pt idx="18">
                  <c:v>85.645375803139231</c:v>
                </c:pt>
                <c:pt idx="19">
                  <c:v>85.435864248893296</c:v>
                </c:pt>
                <c:pt idx="20">
                  <c:v>85.323033398995349</c:v>
                </c:pt>
                <c:pt idx="21">
                  <c:v>85.239010947379739</c:v>
                </c:pt>
                <c:pt idx="22">
                  <c:v>85.692723458748929</c:v>
                </c:pt>
                <c:pt idx="23">
                  <c:v>84.000755655601296</c:v>
                </c:pt>
                <c:pt idx="24">
                  <c:v>84.017992351676639</c:v>
                </c:pt>
                <c:pt idx="25">
                  <c:v>86.073881932404447</c:v>
                </c:pt>
                <c:pt idx="26">
                  <c:v>81.375549904056442</c:v>
                </c:pt>
                <c:pt idx="27">
                  <c:v>83.040688631567605</c:v>
                </c:pt>
                <c:pt idx="28">
                  <c:v>80.495323950979696</c:v>
                </c:pt>
                <c:pt idx="29">
                  <c:v>78.968388845577337</c:v>
                </c:pt>
                <c:pt idx="30">
                  <c:v>75.5070273277844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89-4DDC-9BA7-DAB143D3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722480"/>
        <c:axId val="1333707088"/>
      </c:lineChart>
      <c:catAx>
        <c:axId val="127213643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13337070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3722480"/>
        <c:crosses val="max"/>
        <c:crossBetween val="between"/>
        <c:majorUnit val="4"/>
      </c:valAx>
      <c:catAx>
        <c:axId val="133372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70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047904149937413"/>
          <c:y val="1.8475755057071171E-2"/>
          <c:w val="0.75904191700125168"/>
          <c:h val="0.15358153239173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'28'!$F$2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'28'!$F$3:$F$32</c:f>
              <c:numCache>
                <c:formatCode>0.0</c:formatCode>
                <c:ptCount val="30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  <c:pt idx="27">
                  <c:v>-1.2999271238324326</c:v>
                </c:pt>
                <c:pt idx="28">
                  <c:v>-0.81681943585169847</c:v>
                </c:pt>
                <c:pt idx="29">
                  <c:v>1.7636009796496523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2-43A6-8617-9B7638C0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'28'!$E$2</c:f>
              <c:strCache>
                <c:ptCount val="1"/>
                <c:pt idx="0">
                  <c:v>Импортные поступления товаров, продукции (всего)</c:v>
                </c:pt>
              </c:strCache>
            </c:strRef>
          </c:tx>
          <c:spPr>
            <a:ln w="22225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'28'!$E$3:$E$32</c:f>
              <c:numCache>
                <c:formatCode>General</c:formatCode>
                <c:ptCount val="30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>
                  <c:v>-6.2000000000000028</c:v>
                </c:pt>
                <c:pt idx="25">
                  <c:v>-5.0999999999999943</c:v>
                </c:pt>
                <c:pt idx="26">
                  <c:v>-4.7999999999999972</c:v>
                </c:pt>
                <c:pt idx="27">
                  <c:v>-2.4000000000000057</c:v>
                </c:pt>
                <c:pt idx="28">
                  <c:v>-2.7000000000000028</c:v>
                </c:pt>
                <c:pt idx="29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12-43A6-8617-9B7638C0761D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Строительные материалы (камень, гипс, цемент)</c:v>
                </c:pt>
              </c:strCache>
            </c:strRef>
          </c:tx>
          <c:spPr>
            <a:ln w="2222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'28'!$C$3:$C$32</c:f>
              <c:numCache>
                <c:formatCode>General</c:formatCode>
                <c:ptCount val="30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>
                  <c:v>-11.400000000000006</c:v>
                </c:pt>
                <c:pt idx="25">
                  <c:v>-7.2999999999999972</c:v>
                </c:pt>
                <c:pt idx="26">
                  <c:v>-7.0999999999999943</c:v>
                </c:pt>
                <c:pt idx="27">
                  <c:v>-5.5</c:v>
                </c:pt>
                <c:pt idx="28">
                  <c:v>-7.4000000000000057</c:v>
                </c:pt>
                <c:pt idx="29">
                  <c:v>-1.9000000000000057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12-43A6-8617-9B7638C0761D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Машины, оборудование и механизмы</c:v>
                </c:pt>
              </c:strCache>
            </c:strRef>
          </c:tx>
          <c:spPr>
            <a:ln w="2222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'28'!$D$3:$D$32</c:f>
              <c:numCache>
                <c:formatCode>General</c:formatCode>
                <c:ptCount val="30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>
                  <c:v>-5.2000000000000028</c:v>
                </c:pt>
                <c:pt idx="25">
                  <c:v>-2.4000000000000057</c:v>
                </c:pt>
                <c:pt idx="26">
                  <c:v>-1.2000000000000028</c:v>
                </c:pt>
                <c:pt idx="27">
                  <c:v>9.9999999999994316E-2</c:v>
                </c:pt>
                <c:pt idx="28">
                  <c:v>9.9999999999994316E-2</c:v>
                </c:pt>
                <c:pt idx="2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E12-43A6-8617-9B7638C0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284802043422738"/>
          <c:w val="0.98346058201058206"/>
          <c:h val="0.24715197956577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'29'!$C$3:$C$33</c:f>
              <c:numCache>
                <c:formatCode>0.0</c:formatCode>
                <c:ptCount val="31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>
                  <c:v>-1.7999999999999972</c:v>
                </c:pt>
                <c:pt idx="26">
                  <c:v>-1.0999999999999943</c:v>
                </c:pt>
                <c:pt idx="27">
                  <c:v>0.5</c:v>
                </c:pt>
                <c:pt idx="28">
                  <c:v>1.2000000000000028</c:v>
                </c:pt>
                <c:pt idx="29">
                  <c:v>3.2000000000000028</c:v>
                </c:pt>
                <c:pt idx="30">
                  <c:v>5.2000000000000028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4-40FC-9015-F5A4ED9E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Продукты питания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'29'!$D$3:$D$33</c:f>
              <c:numCache>
                <c:formatCode>0.0</c:formatCode>
                <c:ptCount val="31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>
                  <c:v>-3.5</c:v>
                </c:pt>
                <c:pt idx="26">
                  <c:v>-2.7000000000000028</c:v>
                </c:pt>
                <c:pt idx="27">
                  <c:v>-0.79999999999999716</c:v>
                </c:pt>
                <c:pt idx="28">
                  <c:v>-0.29999999999999716</c:v>
                </c:pt>
                <c:pt idx="29">
                  <c:v>0.70000000000000284</c:v>
                </c:pt>
                <c:pt idx="30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44-40FC-9015-F5A4ED9E1507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Напитки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>
                  <c:v>11.299999999999997</c:v>
                </c:pt>
                <c:pt idx="26">
                  <c:v>11.700000000000003</c:v>
                </c:pt>
                <c:pt idx="27">
                  <c:v>10.5</c:v>
                </c:pt>
                <c:pt idx="28">
                  <c:v>9.2999999999999972</c:v>
                </c:pt>
                <c:pt idx="29">
                  <c:v>9.0999999999999943</c:v>
                </c:pt>
                <c:pt idx="30">
                  <c:v>9.7000000000000028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944-40FC-9015-F5A4ED9E1507}"/>
            </c:ext>
          </c:extLst>
        </c:ser>
        <c:ser>
          <c:idx val="3"/>
          <c:order val="2"/>
          <c:tx>
            <c:strRef>
              <c:f>'29'!$G$2</c:f>
              <c:strCache>
                <c:ptCount val="1"/>
                <c:pt idx="0">
                  <c:v>Автомобили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'29'!$G$3:$G$33</c:f>
              <c:numCache>
                <c:formatCode>0.0</c:formatCode>
                <c:ptCount val="31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>
                  <c:v>1.2999999999999972</c:v>
                </c:pt>
                <c:pt idx="26">
                  <c:v>1.7999999999999972</c:v>
                </c:pt>
                <c:pt idx="27">
                  <c:v>0.79999999999999716</c:v>
                </c:pt>
                <c:pt idx="28">
                  <c:v>0.90000000000000568</c:v>
                </c:pt>
                <c:pt idx="29">
                  <c:v>0.5</c:v>
                </c:pt>
                <c:pt idx="30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944-40FC-9015-F5A4ED9E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4"/>
          <c:tx>
            <c:strRef>
              <c:f>'29'!$F$2</c:f>
              <c:strCache>
                <c:ptCount val="1"/>
                <c:pt idx="0">
                  <c:v>Продукты нефтепереработки (пр. ось)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'29'!$F$3:$F$33</c:f>
              <c:numCache>
                <c:formatCode>0.0</c:formatCode>
                <c:ptCount val="31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  <c:pt idx="25">
                  <c:v>13.2</c:v>
                </c:pt>
                <c:pt idx="26">
                  <c:v>13</c:v>
                </c:pt>
                <c:pt idx="27">
                  <c:v>11</c:v>
                </c:pt>
                <c:pt idx="28">
                  <c:v>3.4000000000000057</c:v>
                </c:pt>
                <c:pt idx="29">
                  <c:v>3.2000000000000028</c:v>
                </c:pt>
                <c:pt idx="30">
                  <c:v>3.0999999999999943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44-40FC-9015-F5A4ED9E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159455"/>
        <c:axId val="1911149887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valAx>
        <c:axId val="1911149887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1159455"/>
        <c:crosses val="max"/>
        <c:crossBetween val="between"/>
      </c:valAx>
      <c:catAx>
        <c:axId val="1911159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11498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972796316849266E-2"/>
          <c:y val="0.73687805153388086"/>
          <c:w val="0.85136671559601074"/>
          <c:h val="0.26312194846611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'[7]30e'!$C$3:$C$12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'[7]30e'!$C$2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'[7]30e'!$A$3:$B$12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#ССЫЛКА!</c:v>
                        </c:pt>
                        <c:pt idx="1">
                          <c:v>#ССЫЛКА!</c:v>
                        </c:pt>
                        <c:pt idx="2">
                          <c:v>#ССЫЛКА!</c:v>
                        </c:pt>
                        <c:pt idx="3">
                          <c:v>#ССЫЛКА!</c:v>
                        </c:pt>
                        <c:pt idx="4">
                          <c:v>#ССЫЛКА!</c:v>
                        </c:pt>
                        <c:pt idx="5">
                          <c:v>#ССЫЛКА!</c:v>
                        </c:pt>
                        <c:pt idx="6">
                          <c:v>#ССЫЛКА!</c:v>
                        </c:pt>
                        <c:pt idx="7">
                          <c:v>#ССЫЛКА!</c:v>
                        </c:pt>
                        <c:pt idx="8">
                          <c:v>#ССЫЛКА!</c:v>
                        </c:pt>
                        <c:pt idx="9">
                          <c:v>#ССЫЛКА!</c:v>
                        </c:pt>
                      </c:lvl>
                      <c:lvl>
                        <c:pt idx="0">
                          <c:v>#ССЫЛКА!</c:v>
                        </c:pt>
                        <c:pt idx="1">
                          <c:v>#ССЫЛКА!</c:v>
                        </c:pt>
                        <c:pt idx="2">
                          <c:v>#ССЫЛКА!</c:v>
                        </c:pt>
                        <c:pt idx="3">
                          <c:v>#ССЫЛКА!</c:v>
                        </c:pt>
                        <c:pt idx="4">
                          <c:v>#ССЫЛКА!</c:v>
                        </c:pt>
                        <c:pt idx="5">
                          <c:v>#ССЫЛКА!</c:v>
                        </c:pt>
                        <c:pt idx="6">
                          <c:v>#ССЫЛКА!</c:v>
                        </c:pt>
                        <c:pt idx="7">
                          <c:v>#ССЫЛКА!</c:v>
                        </c:pt>
                        <c:pt idx="8">
                          <c:v>#ССЫЛКА!</c:v>
                        </c:pt>
                        <c:pt idx="9">
                          <c:v>#ССЫЛКА!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77-4D0C-B892-E218CB980D24}"/>
            </c:ext>
          </c:extLst>
        </c:ser>
        <c:ser>
          <c:idx val="1"/>
          <c:order val="1"/>
          <c:spPr>
            <a:ln w="22225" cap="rnd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'[7]30e'!$D$3:$D$12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'[7]30e'!$D$2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'[7]30e'!$A$3:$B$12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#ССЫЛКА!</c:v>
                        </c:pt>
                        <c:pt idx="1">
                          <c:v>#ССЫЛКА!</c:v>
                        </c:pt>
                        <c:pt idx="2">
                          <c:v>#ССЫЛКА!</c:v>
                        </c:pt>
                        <c:pt idx="3">
                          <c:v>#ССЫЛКА!</c:v>
                        </c:pt>
                        <c:pt idx="4">
                          <c:v>#ССЫЛКА!</c:v>
                        </c:pt>
                        <c:pt idx="5">
                          <c:v>#ССЫЛКА!</c:v>
                        </c:pt>
                        <c:pt idx="6">
                          <c:v>#ССЫЛКА!</c:v>
                        </c:pt>
                        <c:pt idx="7">
                          <c:v>#ССЫЛКА!</c:v>
                        </c:pt>
                        <c:pt idx="8">
                          <c:v>#ССЫЛКА!</c:v>
                        </c:pt>
                        <c:pt idx="9">
                          <c:v>#ССЫЛКА!</c:v>
                        </c:pt>
                      </c:lvl>
                      <c:lvl>
                        <c:pt idx="0">
                          <c:v>#ССЫЛКА!</c:v>
                        </c:pt>
                        <c:pt idx="1">
                          <c:v>#ССЫЛКА!</c:v>
                        </c:pt>
                        <c:pt idx="2">
                          <c:v>#ССЫЛКА!</c:v>
                        </c:pt>
                        <c:pt idx="3">
                          <c:v>#ССЫЛКА!</c:v>
                        </c:pt>
                        <c:pt idx="4">
                          <c:v>#ССЫЛКА!</c:v>
                        </c:pt>
                        <c:pt idx="5">
                          <c:v>#ССЫЛКА!</c:v>
                        </c:pt>
                        <c:pt idx="6">
                          <c:v>#ССЫЛКА!</c:v>
                        </c:pt>
                        <c:pt idx="7">
                          <c:v>#ССЫЛКА!</c:v>
                        </c:pt>
                        <c:pt idx="8">
                          <c:v>#ССЫЛКА!</c:v>
                        </c:pt>
                        <c:pt idx="9">
                          <c:v>#ССЫЛКА!</c:v>
                        </c:pt>
                      </c:lvl>
                    </c:multiLvlStrCache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77-4D0C-B892-E218CB98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37825394009812E-2"/>
          <c:y val="0.73964457880883772"/>
          <c:w val="0.82108897575665885"/>
          <c:h val="0.2603554211911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4.3</c:v>
                </c:pt>
                <c:pt idx="1">
                  <c:v>3.9</c:v>
                </c:pt>
                <c:pt idx="2">
                  <c:v>4.5</c:v>
                </c:pt>
                <c:pt idx="3">
                  <c:v>4.8</c:v>
                </c:pt>
                <c:pt idx="4">
                  <c:v>5.4</c:v>
                </c:pt>
                <c:pt idx="5">
                  <c:v>6.9</c:v>
                </c:pt>
                <c:pt idx="6">
                  <c:v>10.8</c:v>
                </c:pt>
                <c:pt idx="7">
                  <c:v>11.6</c:v>
                </c:pt>
                <c:pt idx="8">
                  <c:v>10.4</c:v>
                </c:pt>
                <c:pt idx="9">
                  <c:v>11.9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9E-47EA-B370-0E61156B1385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Электроснабжение</c:v>
                </c:pt>
              </c:strCache>
            </c:strRef>
          </c:tx>
          <c:spPr>
            <a:ln w="22225" cap="rnd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General</c:formatCode>
                <c:ptCount val="10"/>
                <c:pt idx="0">
                  <c:v>13.8</c:v>
                </c:pt>
                <c:pt idx="1">
                  <c:v>8</c:v>
                </c:pt>
                <c:pt idx="2">
                  <c:v>7</c:v>
                </c:pt>
                <c:pt idx="3">
                  <c:v>5.4</c:v>
                </c:pt>
                <c:pt idx="4">
                  <c:v>6.2</c:v>
                </c:pt>
                <c:pt idx="5">
                  <c:v>8</c:v>
                </c:pt>
                <c:pt idx="6">
                  <c:v>13.5</c:v>
                </c:pt>
                <c:pt idx="7">
                  <c:v>13.7</c:v>
                </c:pt>
                <c:pt idx="8">
                  <c:v>16.5</c:v>
                </c:pt>
                <c:pt idx="9">
                  <c:v>17.2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F9E-47EA-B370-0E61156B1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37825394009812E-2"/>
          <c:y val="0.73964457880883772"/>
          <c:w val="0.82108897575665885"/>
          <c:h val="0.2603554211911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Хранение и складирование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'31'!$C$3:$C$8</c:f>
              <c:numCache>
                <c:formatCode>General</c:formatCode>
                <c:ptCount val="6"/>
                <c:pt idx="0">
                  <c:v>11.700000000000003</c:v>
                </c:pt>
                <c:pt idx="1">
                  <c:v>10.200000000000003</c:v>
                </c:pt>
                <c:pt idx="2">
                  <c:v>6.4000000000000057</c:v>
                </c:pt>
                <c:pt idx="3">
                  <c:v>6.2000000000000028</c:v>
                </c:pt>
                <c:pt idx="4">
                  <c:v>7.0999999999999943</c:v>
                </c:pt>
                <c:pt idx="5">
                  <c:v>7.7999999999999972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35-4E58-80F2-C3B1AF46AEB4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Транспортировка грузов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'31'!$D$3:$D$8</c:f>
              <c:numCache>
                <c:formatCode>General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3.4</c:v>
                </c:pt>
                <c:pt idx="3">
                  <c:v>3.9</c:v>
                </c:pt>
                <c:pt idx="4">
                  <c:v>4.5</c:v>
                </c:pt>
                <c:pt idx="5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35-4E58-80F2-C3B1AF46AEB4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Аренда машин и оборудования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'31'!$E$3:$E$8</c:f>
              <c:numCache>
                <c:formatCode>General</c:formatCode>
                <c:ptCount val="6"/>
                <c:pt idx="0">
                  <c:v>2.5</c:v>
                </c:pt>
                <c:pt idx="1">
                  <c:v>1.9000000000000057</c:v>
                </c:pt>
                <c:pt idx="2">
                  <c:v>2.2000000000000028</c:v>
                </c:pt>
                <c:pt idx="3">
                  <c:v>2.0999999999999943</c:v>
                </c:pt>
                <c:pt idx="4">
                  <c:v>1</c:v>
                </c:pt>
                <c:pt idx="5">
                  <c:v>1.4000000000000057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35-4E58-80F2-C3B1AF46AEB4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Услуги информационные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'31'!$F$3:$F$8</c:f>
              <c:numCache>
                <c:formatCode>General</c:formatCode>
                <c:ptCount val="6"/>
                <c:pt idx="0">
                  <c:v>3.9000000000000057</c:v>
                </c:pt>
                <c:pt idx="1">
                  <c:v>4.4000000000000057</c:v>
                </c:pt>
                <c:pt idx="2">
                  <c:v>4</c:v>
                </c:pt>
                <c:pt idx="3">
                  <c:v>4.5</c:v>
                </c:pt>
                <c:pt idx="4">
                  <c:v>3.2999999999999972</c:v>
                </c:pt>
                <c:pt idx="5">
                  <c:v>2.7999999999999972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35-4E58-80F2-C3B1AF46A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90748485007244"/>
          <c:y val="0.73964464464001345"/>
          <c:w val="0.76386031882463101"/>
          <c:h val="0.26035535535998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'32'!$D$7:$D$16</c:f>
              <c:numCache>
                <c:formatCode>0.0</c:formatCode>
                <c:ptCount val="10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7E-4D70-B321-8C32C7F4CF52}"/>
            </c:ext>
          </c:extLst>
        </c:ser>
        <c:ser>
          <c:idx val="3"/>
          <c:order val="1"/>
          <c:tx>
            <c:strRef>
              <c:f>'32'!$C$2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'32'!$C$7:$C$16</c:f>
              <c:numCache>
                <c:formatCode>0.0</c:formatCode>
                <c:ptCount val="10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7E-4D70-B321-8C32C7F4CF52}"/>
            </c:ext>
          </c:extLst>
        </c:ser>
        <c:ser>
          <c:idx val="4"/>
          <c:order val="2"/>
          <c:tx>
            <c:strRef>
              <c:f>'32'!$E$2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'32'!$E$7:$E$16</c:f>
              <c:numCache>
                <c:formatCode>0.0</c:formatCode>
                <c:ptCount val="10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  <c:pt idx="8">
                  <c:v>2.5547928110180465</c:v>
                </c:pt>
                <c:pt idx="9">
                  <c:v>2.3074206803972857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97E-4D70-B321-8C32C7F4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'33'!$E$2</c:f>
              <c:strCache>
                <c:ptCount val="1"/>
                <c:pt idx="0">
                  <c:v>Производительность труда, накопленным итогом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'33'!$E$7:$E$16</c:f>
              <c:numCache>
                <c:formatCode>0.0</c:formatCode>
                <c:ptCount val="10"/>
                <c:pt idx="0">
                  <c:v>4.2</c:v>
                </c:pt>
                <c:pt idx="1">
                  <c:v>3</c:v>
                </c:pt>
                <c:pt idx="2">
                  <c:v>2.4</c:v>
                </c:pt>
                <c:pt idx="3">
                  <c:v>1.3</c:v>
                </c:pt>
                <c:pt idx="4">
                  <c:v>2.7</c:v>
                </c:pt>
                <c:pt idx="5">
                  <c:v>3.1</c:v>
                </c:pt>
                <c:pt idx="6">
                  <c:v>2.5</c:v>
                </c:pt>
                <c:pt idx="7">
                  <c:v>4.7</c:v>
                </c:pt>
                <c:pt idx="8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A7-48B7-A20D-5E2295C1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136431"/>
        <c:axId val="1272130191"/>
      </c:bar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Реальная заработная плата, г/г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'33'!$A$7:$B$16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'33'!$C$7:$C$16</c:f>
              <c:numCache>
                <c:formatCode>0.0</c:formatCode>
                <c:ptCount val="10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A7-48B7-A20D-5E2295C14B1B}"/>
            </c:ext>
          </c:extLst>
        </c:ser>
        <c:ser>
          <c:idx val="2"/>
          <c:order val="1"/>
          <c:tx>
            <c:strRef>
              <c:f>'33'!$D$2</c:f>
              <c:strCache>
                <c:ptCount val="1"/>
                <c:pt idx="0">
                  <c:v>Номинальная заработная плата, г/г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'33'!$D$7:$D$16</c:f>
              <c:numCache>
                <c:formatCode>0.0</c:formatCode>
                <c:ptCount val="10"/>
                <c:pt idx="0">
                  <c:v>23.655606531241745</c:v>
                </c:pt>
                <c:pt idx="1">
                  <c:v>24</c:v>
                </c:pt>
                <c:pt idx="2">
                  <c:v>23</c:v>
                </c:pt>
                <c:pt idx="3">
                  <c:v>22.9</c:v>
                </c:pt>
                <c:pt idx="4">
                  <c:v>19.299999999999997</c:v>
                </c:pt>
                <c:pt idx="5">
                  <c:v>17.100000000000001</c:v>
                </c:pt>
                <c:pt idx="6">
                  <c:v>19.299999999999997</c:v>
                </c:pt>
                <c:pt idx="7">
                  <c:v>16.200000000000003</c:v>
                </c:pt>
                <c:pt idx="8">
                  <c:v>12.299999999999997</c:v>
                </c:pt>
                <c:pt idx="9">
                  <c:v>10.3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A7-48B7-A20D-5E2295C1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1428571428572E-2"/>
          <c:y val="0.85771185185185184"/>
          <c:w val="0.90928571428571425"/>
          <c:h val="0.14228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'34'!$D$2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'34'!$D$3:$D$33</c:f>
              <c:numCache>
                <c:formatCode>0.0</c:formatCode>
                <c:ptCount val="31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  <c:pt idx="28">
                  <c:v>2.3297324005600029</c:v>
                </c:pt>
                <c:pt idx="29">
                  <c:v>2.2574796106399981</c:v>
                </c:pt>
                <c:pt idx="30">
                  <c:v>2.2957063774000015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'34'!$E$2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'34'!$E$3:$E$33</c:f>
              <c:numCache>
                <c:formatCode>0.0</c:formatCode>
                <c:ptCount val="31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  <c:pt idx="28">
                  <c:v>2.249781580800001</c:v>
                </c:pt>
                <c:pt idx="29">
                  <c:v>2.2050957707999994</c:v>
                </c:pt>
                <c:pt idx="30">
                  <c:v>2.1800717171999984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'34'!$F$2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'34'!$F$3:$F$33</c:f>
              <c:numCache>
                <c:formatCode>0.0</c:formatCode>
                <c:ptCount val="31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  <c:pt idx="28">
                  <c:v>3.9073904252000018</c:v>
                </c:pt>
                <c:pt idx="29">
                  <c:v>3.9042882025599988</c:v>
                </c:pt>
                <c:pt idx="30">
                  <c:v>4.077166609679999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'34'!$C$2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'34'!$C$3:$C$33</c:f>
              <c:numCache>
                <c:formatCode>0.0</c:formatCode>
                <c:ptCount val="31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6401900688431954"/>
          <c:w val="0.99031746031746026"/>
          <c:h val="0.12657357549726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'9'!$B$249:$B$636</c:f>
              <c:numCache>
                <c:formatCode>_(* #,##0.00_);_(* \(#,##0.00\);_(* "-"??_);_(@_)</c:formatCode>
                <c:ptCount val="388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'9'!$C$249:$C$636</c:f>
              <c:numCache>
                <c:formatCode>_(* #,##0.00_);_(* \(#,##0.00\);_(* "-"??_);_(@_)</c:formatCode>
                <c:ptCount val="388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'9'!$D$249:$D$636</c:f>
              <c:numCache>
                <c:formatCode>_(* #,##0.00_);_(* \(#,##0.00\);_(* "-"??_);_(@_)</c:formatCode>
                <c:ptCount val="388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'9'!$E$249:$E$636</c:f>
              <c:numCache>
                <c:formatCode>_(* #,##0.00_);_(* \(#,##0.00\);_(* "-"??_);_(@_)</c:formatCode>
                <c:ptCount val="38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04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77989465304578964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'35'!$D$2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'35'!$D$3:$D$33</c:f>
              <c:numCache>
                <c:formatCode>0.0</c:formatCode>
                <c:ptCount val="31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  <c:pt idx="28">
                  <c:v>-7.7713756600000961E-2</c:v>
                </c:pt>
                <c:pt idx="29">
                  <c:v>1.3862453880000526E-2</c:v>
                </c:pt>
                <c:pt idx="30">
                  <c:v>7.1412641200000723E-2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F-44BC-9A5D-BAF4695C6E87}"/>
            </c:ext>
          </c:extLst>
        </c:ser>
        <c:ser>
          <c:idx val="0"/>
          <c:order val="2"/>
          <c:tx>
            <c:strRef>
              <c:f>'35'!$E$2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'35'!$E$3:$E$33</c:f>
              <c:numCache>
                <c:formatCode>0.0</c:formatCode>
                <c:ptCount val="31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  <c:pt idx="28">
                  <c:v>0.14627155139999984</c:v>
                </c:pt>
                <c:pt idx="29">
                  <c:v>0.1695081726000007</c:v>
                </c:pt>
                <c:pt idx="30">
                  <c:v>0.19840499639999898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F-44BC-9A5D-BAF4695C6E87}"/>
            </c:ext>
          </c:extLst>
        </c:ser>
        <c:ser>
          <c:idx val="1"/>
          <c:order val="3"/>
          <c:tx>
            <c:strRef>
              <c:f>'35'!$F$2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'35'!$F$3:$F$33</c:f>
              <c:numCache>
                <c:formatCode>0.0</c:formatCode>
                <c:ptCount val="31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  <c:pt idx="28">
                  <c:v>0.28568650312000149</c:v>
                </c:pt>
                <c:pt idx="29">
                  <c:v>0.17344244759999858</c:v>
                </c:pt>
                <c:pt idx="30">
                  <c:v>0.44643803991999959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F-44BC-9A5D-BAF4695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'35'!$C$2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</c:formatCode>
                <c:ptCount val="31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4F-44BC-9A5D-BAF4695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6401900688431954"/>
          <c:w val="0.99031746031746026"/>
          <c:h val="0.12657357549726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6001370370370374"/>
        </c:manualLayout>
      </c:layout>
      <c:area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'36'!$C$15:$C$45</c:f>
              <c:numCache>
                <c:formatCode>0.0</c:formatCode>
                <c:ptCount val="31"/>
                <c:pt idx="0">
                  <c:v>0.88070646380877804</c:v>
                </c:pt>
                <c:pt idx="1">
                  <c:v>1.3617029968884822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1.7798208741407535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1.4778186515948022</c:v>
                </c:pt>
                <c:pt idx="11">
                  <c:v>1.3550961567937065</c:v>
                </c:pt>
                <c:pt idx="12">
                  <c:v>1.2131009172246934</c:v>
                </c:pt>
                <c:pt idx="13">
                  <c:v>1.1913650988965117</c:v>
                </c:pt>
                <c:pt idx="14">
                  <c:v>1.0466844161402094</c:v>
                </c:pt>
                <c:pt idx="15">
                  <c:v>0.97461304036664842</c:v>
                </c:pt>
                <c:pt idx="16">
                  <c:v>0.85567461280220414</c:v>
                </c:pt>
                <c:pt idx="17">
                  <c:v>0.81207175988615177</c:v>
                </c:pt>
                <c:pt idx="18">
                  <c:v>0.8324951769493083</c:v>
                </c:pt>
                <c:pt idx="19">
                  <c:v>0.92283301484860658</c:v>
                </c:pt>
                <c:pt idx="20">
                  <c:v>1.1158140806745962</c:v>
                </c:pt>
                <c:pt idx="21">
                  <c:v>0.77480447123072338</c:v>
                </c:pt>
                <c:pt idx="22">
                  <c:v>0.89583606016427098</c:v>
                </c:pt>
                <c:pt idx="23">
                  <c:v>0.86922957927511391</c:v>
                </c:pt>
                <c:pt idx="24">
                  <c:v>0.82292143853885591</c:v>
                </c:pt>
                <c:pt idx="25">
                  <c:v>0.9662401495440065</c:v>
                </c:pt>
                <c:pt idx="26">
                  <c:v>0.77391478956852211</c:v>
                </c:pt>
                <c:pt idx="27">
                  <c:v>0.70201590763892341</c:v>
                </c:pt>
                <c:pt idx="28">
                  <c:v>0.62254226066622209</c:v>
                </c:pt>
                <c:pt idx="29">
                  <c:v>0.71185143092232295</c:v>
                </c:pt>
                <c:pt idx="30">
                  <c:v>0.98917232476905781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'36'!$D$15:$D$45</c:f>
              <c:numCache>
                <c:formatCode>0.0</c:formatCode>
                <c:ptCount val="31"/>
                <c:pt idx="0">
                  <c:v>0.45676853179618604</c:v>
                </c:pt>
                <c:pt idx="1">
                  <c:v>0.56580769452595803</c:v>
                </c:pt>
                <c:pt idx="2">
                  <c:v>0.6916376741107797</c:v>
                </c:pt>
                <c:pt idx="3">
                  <c:v>1.0914378577549542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1.1150496324249559</c:v>
                </c:pt>
                <c:pt idx="7">
                  <c:v>1.1974505116526188</c:v>
                </c:pt>
                <c:pt idx="8">
                  <c:v>1.2820682171314957</c:v>
                </c:pt>
                <c:pt idx="9">
                  <c:v>1.1567723767772833</c:v>
                </c:pt>
                <c:pt idx="10">
                  <c:v>1.0346638907409442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0.87665571849500168</c:v>
                </c:pt>
                <c:pt idx="14">
                  <c:v>0.69277276948166389</c:v>
                </c:pt>
                <c:pt idx="15">
                  <c:v>0.54871521540403023</c:v>
                </c:pt>
                <c:pt idx="16">
                  <c:v>0.6157310583673592</c:v>
                </c:pt>
                <c:pt idx="17">
                  <c:v>0.55114096350729369</c:v>
                </c:pt>
                <c:pt idx="18">
                  <c:v>0.50202671425434175</c:v>
                </c:pt>
                <c:pt idx="19">
                  <c:v>0.38631295817766897</c:v>
                </c:pt>
                <c:pt idx="20">
                  <c:v>0.53353544692345167</c:v>
                </c:pt>
                <c:pt idx="21">
                  <c:v>0.56304704323950716</c:v>
                </c:pt>
                <c:pt idx="22">
                  <c:v>0.50369542155418401</c:v>
                </c:pt>
                <c:pt idx="23">
                  <c:v>0.50709983118399293</c:v>
                </c:pt>
                <c:pt idx="24">
                  <c:v>0.60600736721325177</c:v>
                </c:pt>
                <c:pt idx="25">
                  <c:v>0.60039460294318303</c:v>
                </c:pt>
                <c:pt idx="26">
                  <c:v>0.40277714301515744</c:v>
                </c:pt>
                <c:pt idx="27">
                  <c:v>0.25874770259960655</c:v>
                </c:pt>
                <c:pt idx="28">
                  <c:v>0.22903165881022858</c:v>
                </c:pt>
                <c:pt idx="29">
                  <c:v>0.24745012722223692</c:v>
                </c:pt>
                <c:pt idx="30">
                  <c:v>0.35699999999999932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'36'!$G$2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'36'!$G$15:$G$45</c:f>
              <c:numCache>
                <c:formatCode>0.0</c:formatCode>
                <c:ptCount val="31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1.4880632624589225</c:v>
                </c:pt>
                <c:pt idx="8">
                  <c:v>1.7260894254807084</c:v>
                </c:pt>
                <c:pt idx="9">
                  <c:v>1.4442614180815596</c:v>
                </c:pt>
                <c:pt idx="10">
                  <c:v>1.3239207843747209</c:v>
                </c:pt>
                <c:pt idx="11">
                  <c:v>1.087613785438279</c:v>
                </c:pt>
                <c:pt idx="12">
                  <c:v>1.0123904069343155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0.73205107530864666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0.63611952449643638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0.73999054290244715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0.44466710397327347</c:v>
                </c:pt>
                <c:pt idx="28">
                  <c:v>0.38448366414364443</c:v>
                </c:pt>
                <c:pt idx="29">
                  <c:v>0.4674385171891231</c:v>
                </c:pt>
                <c:pt idx="30">
                  <c:v>0.65239257529742645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'36'!$I$2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'36'!$I$15:$I$45</c:f>
              <c:numCache>
                <c:formatCode>0.0</c:formatCode>
                <c:ptCount val="31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'36'!$E$2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'36'!$E$15:$E$45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'36'!$E$2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'36'!$F$15:$F$45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'36'!$H$2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'36'!$H$15:$H$45</c:f>
              <c:numCache>
                <c:formatCode>0.0</c:formatCode>
                <c:ptCount val="31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1-4ADD-9B5D-A140A8A9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Mark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5005291005291016E-3"/>
          <c:y val="0.76999831092481685"/>
          <c:w val="0.81498558737533777"/>
          <c:h val="0.21500562449125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8276064345824"/>
          <c:y val="0.18623556430446195"/>
          <c:w val="0.8312924065007633"/>
          <c:h val="0.64885236220472442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'37'!$D$2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600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'37'!$D$3:$D$21</c:f>
              <c:numCache>
                <c:formatCode>0%</c:formatCode>
                <c:ptCount val="19"/>
                <c:pt idx="0">
                  <c:v>0</c:v>
                </c:pt>
                <c:pt idx="1">
                  <c:v>2.570675E-2</c:v>
                </c:pt>
                <c:pt idx="2">
                  <c:v>7.6469720000000005E-2</c:v>
                </c:pt>
                <c:pt idx="3">
                  <c:v>7.6469720000000005E-2</c:v>
                </c:pt>
                <c:pt idx="4">
                  <c:v>8.9093270000000002E-2</c:v>
                </c:pt>
                <c:pt idx="5">
                  <c:v>0.1550646</c:v>
                </c:pt>
                <c:pt idx="6">
                  <c:v>0.28601156999999994</c:v>
                </c:pt>
                <c:pt idx="7">
                  <c:v>0.25531725</c:v>
                </c:pt>
                <c:pt idx="8">
                  <c:v>0.15897252000000001</c:v>
                </c:pt>
                <c:pt idx="9">
                  <c:v>0.18797185999999999</c:v>
                </c:pt>
                <c:pt idx="10">
                  <c:v>0.20059541</c:v>
                </c:pt>
                <c:pt idx="11">
                  <c:v>5.0762970000000004E-2</c:v>
                </c:pt>
                <c:pt idx="12">
                  <c:v>5.0865090000000002E-2</c:v>
                </c:pt>
                <c:pt idx="13">
                  <c:v>0.20140040000000001</c:v>
                </c:pt>
                <c:pt idx="14">
                  <c:v>6.3968140000000007E-2</c:v>
                </c:pt>
                <c:pt idx="15">
                  <c:v>0.35422939999999997</c:v>
                </c:pt>
                <c:pt idx="16">
                  <c:v>0.38197810999999998</c:v>
                </c:pt>
                <c:pt idx="17">
                  <c:v>0.31562398000000003</c:v>
                </c:pt>
                <c:pt idx="18">
                  <c:v>0.33854171999999999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4-485B-9B2E-5911067644BE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'37'!$E$3:$E$21</c:f>
              <c:numCache>
                <c:formatCode>0%</c:formatCode>
                <c:ptCount val="19"/>
                <c:pt idx="0">
                  <c:v>3.2904319999999994E-2</c:v>
                </c:pt>
                <c:pt idx="1">
                  <c:v>1.9368740000000002E-2</c:v>
                </c:pt>
                <c:pt idx="2">
                  <c:v>4.4665869999999996E-2</c:v>
                </c:pt>
                <c:pt idx="3">
                  <c:v>4.2927920000000001E-2</c:v>
                </c:pt>
                <c:pt idx="4">
                  <c:v>3.9140069999999999E-2</c:v>
                </c:pt>
                <c:pt idx="5">
                  <c:v>5.299007E-2</c:v>
                </c:pt>
                <c:pt idx="6">
                  <c:v>3.3168450000000002E-2</c:v>
                </c:pt>
                <c:pt idx="7">
                  <c:v>7.9849119999999996E-2</c:v>
                </c:pt>
                <c:pt idx="8">
                  <c:v>6.2915490000000004E-2</c:v>
                </c:pt>
                <c:pt idx="9">
                  <c:v>7.8383060000000004E-2</c:v>
                </c:pt>
                <c:pt idx="10">
                  <c:v>9.5764160000000015E-2</c:v>
                </c:pt>
                <c:pt idx="11">
                  <c:v>6.3849310000000006E-2</c:v>
                </c:pt>
                <c:pt idx="12">
                  <c:v>3.9848970000000004E-2</c:v>
                </c:pt>
                <c:pt idx="13">
                  <c:v>3.6832069999999995E-2</c:v>
                </c:pt>
                <c:pt idx="14">
                  <c:v>0.16152464999999996</c:v>
                </c:pt>
                <c:pt idx="15">
                  <c:v>0.14118839</c:v>
                </c:pt>
                <c:pt idx="16">
                  <c:v>0.10278685000000001</c:v>
                </c:pt>
                <c:pt idx="17">
                  <c:v>0.10053880000000001</c:v>
                </c:pt>
                <c:pt idx="18">
                  <c:v>0.11006321000000001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4-485B-9B2E-5911067644BE}"/>
            </c:ext>
          </c:extLst>
        </c:ser>
        <c:ser>
          <c:idx val="5"/>
          <c:order val="3"/>
          <c:tx>
            <c:strRef>
              <c:f>'37'!$F$2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'37'!$F$3:$F$21</c:f>
              <c:numCache>
                <c:formatCode>0%</c:formatCode>
                <c:ptCount val="19"/>
                <c:pt idx="0">
                  <c:v>0.14536324000001</c:v>
                </c:pt>
                <c:pt idx="1">
                  <c:v>9.7367550000009989E-2</c:v>
                </c:pt>
                <c:pt idx="2">
                  <c:v>0.11403570000000998</c:v>
                </c:pt>
                <c:pt idx="3">
                  <c:v>0.14391135000001001</c:v>
                </c:pt>
                <c:pt idx="4">
                  <c:v>0.15314811000001</c:v>
                </c:pt>
                <c:pt idx="5">
                  <c:v>0.11202330000001</c:v>
                </c:pt>
                <c:pt idx="6">
                  <c:v>5.8436760000010003E-2</c:v>
                </c:pt>
                <c:pt idx="7">
                  <c:v>7.3231780000009988E-2</c:v>
                </c:pt>
                <c:pt idx="8">
                  <c:v>0.10975525000000999</c:v>
                </c:pt>
                <c:pt idx="9">
                  <c:v>8.3840990000009996E-2</c:v>
                </c:pt>
                <c:pt idx="10">
                  <c:v>0.10214829000000998</c:v>
                </c:pt>
                <c:pt idx="11">
                  <c:v>0.13609694000000999</c:v>
                </c:pt>
                <c:pt idx="12">
                  <c:v>0.11648521000001001</c:v>
                </c:pt>
                <c:pt idx="13">
                  <c:v>6.8201980000010001E-2</c:v>
                </c:pt>
                <c:pt idx="14">
                  <c:v>0.14961051000000997</c:v>
                </c:pt>
                <c:pt idx="15">
                  <c:v>0.14539128000000998</c:v>
                </c:pt>
                <c:pt idx="16">
                  <c:v>0.11569833000000999</c:v>
                </c:pt>
                <c:pt idx="17">
                  <c:v>0.12284290000001001</c:v>
                </c:pt>
                <c:pt idx="18">
                  <c:v>5.5007320000009997E-2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04-485B-9B2E-59110676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9272223"/>
        <c:axId val="1779275967"/>
      </c:barChart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ИПЦ</c:v>
                </c:pt>
              </c:strCache>
            </c:strRef>
          </c:tx>
          <c:spPr>
            <a:ln w="28575" cap="rnd">
              <a:solidFill>
                <a:srgbClr val="FF808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FF8080"/>
                </a:solidFill>
              </a:ln>
              <a:effectLst/>
            </c:spPr>
          </c:marker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'37'!$C$3:$C$21</c:f>
              <c:numCache>
                <c:formatCode>0%</c:formatCode>
                <c:ptCount val="19"/>
                <c:pt idx="0">
                  <c:v>0.17826756000001001</c:v>
                </c:pt>
                <c:pt idx="1">
                  <c:v>0.14244304000000999</c:v>
                </c:pt>
                <c:pt idx="2">
                  <c:v>0.23517129000001</c:v>
                </c:pt>
                <c:pt idx="3">
                  <c:v>0.26330899000001001</c:v>
                </c:pt>
                <c:pt idx="4">
                  <c:v>0.28138145000001002</c:v>
                </c:pt>
                <c:pt idx="5">
                  <c:v>0.32007797000001009</c:v>
                </c:pt>
                <c:pt idx="6">
                  <c:v>0.37761678000000992</c:v>
                </c:pt>
                <c:pt idx="7">
                  <c:v>0.40839815000000995</c:v>
                </c:pt>
                <c:pt idx="8">
                  <c:v>0.3316432600000101</c:v>
                </c:pt>
                <c:pt idx="9">
                  <c:v>0.35019591000000999</c:v>
                </c:pt>
                <c:pt idx="10">
                  <c:v>0.39850786000001004</c:v>
                </c:pt>
                <c:pt idx="11">
                  <c:v>0.25070922000001</c:v>
                </c:pt>
                <c:pt idx="12">
                  <c:v>0.20719927000000998</c:v>
                </c:pt>
                <c:pt idx="13">
                  <c:v>0.30643445000000991</c:v>
                </c:pt>
                <c:pt idx="14">
                  <c:v>0.37510330000001008</c:v>
                </c:pt>
                <c:pt idx="15">
                  <c:v>0.64080907000000975</c:v>
                </c:pt>
                <c:pt idx="16">
                  <c:v>0.60046329000000986</c:v>
                </c:pt>
                <c:pt idx="17">
                  <c:v>0.53900568000001003</c:v>
                </c:pt>
                <c:pt idx="18">
                  <c:v>0.50361225000000986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4-485B-9B2E-59110676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272223"/>
        <c:axId val="1779275967"/>
      </c:lineChart>
      <c:catAx>
        <c:axId val="1779272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9275967"/>
        <c:crosses val="autoZero"/>
        <c:auto val="1"/>
        <c:lblAlgn val="ctr"/>
        <c:lblOffset val="100"/>
        <c:noMultiLvlLbl val="0"/>
      </c:catAx>
      <c:valAx>
        <c:axId val="1779275967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927222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19127014567306E-4"/>
          <c:y val="1.6307414698162728E-2"/>
          <c:w val="0.99589317810918321"/>
          <c:h val="0.14722998687664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5682037037037035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'38'!$C$3:$C$33</c:f>
              <c:numCache>
                <c:formatCode>0.0</c:formatCode>
                <c:ptCount val="31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19050" cap="rnd" cmpd="sng" algn="ctr">
              <a:solidFill>
                <a:srgbClr val="99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0.0</c:formatCode>
                <c:ptCount val="31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0.0</c:formatCode>
                <c:ptCount val="31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3.7474932502235464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'39'!$B$2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  <c:pt idx="5">
                  <c:v>1 п. 2024</c:v>
                </c:pt>
              </c:strCache>
            </c:strRef>
          </c:cat>
          <c:val>
            <c:numRef>
              <c:f>'39'!$B$3:$B$8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97-4EBA-A4FF-D6E04CA0D61B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  <c:pt idx="5">
                  <c:v>1 п. 2024</c:v>
                </c:pt>
              </c:strCache>
            </c:strRef>
          </c:cat>
          <c:val>
            <c:numRef>
              <c:f>'39'!$C$3:$C$8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497-4EBA-A4FF-D6E04CA0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'40'!$B$2</c:f>
              <c:strCache>
                <c:ptCount val="1"/>
                <c:pt idx="0">
                  <c:v>Неисполнение по налогам РБ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'40'!$B$3:$B$8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-1649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E8-464B-BB8E-D8E8842A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2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35846961437514E-2"/>
          <c:y val="5.3498687664041998E-2"/>
          <c:w val="0.69803654350898436"/>
          <c:h val="0.77957217847769034"/>
        </c:manualLayout>
      </c:layou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Образование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'41'!$B$3:$B$8</c:f>
              <c:numCache>
                <c:formatCode>0.0</c:formatCode>
                <c:ptCount val="6"/>
                <c:pt idx="0">
                  <c:v>17.228926457182141</c:v>
                </c:pt>
                <c:pt idx="1">
                  <c:v>18.781274903291958</c:v>
                </c:pt>
                <c:pt idx="2">
                  <c:v>20.509595691179126</c:v>
                </c:pt>
                <c:pt idx="3">
                  <c:v>21.005994815868096</c:v>
                </c:pt>
                <c:pt idx="4">
                  <c:v>21.702725891616055</c:v>
                </c:pt>
                <c:pt idx="5">
                  <c:v>23.855744999571641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B6-4948-B268-213A7D4BBB31}"/>
            </c:ext>
          </c:extLst>
        </c:ser>
        <c:ser>
          <c:idx val="1"/>
          <c:order val="1"/>
          <c:tx>
            <c:strRef>
              <c:f>'41'!$C$2</c:f>
              <c:strCache>
                <c:ptCount val="1"/>
                <c:pt idx="0">
                  <c:v>Здравоохранение 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'41'!$C$3:$C$8</c:f>
              <c:numCache>
                <c:formatCode>0.0</c:formatCode>
                <c:ptCount val="6"/>
                <c:pt idx="0">
                  <c:v>9.5436540741680709</c:v>
                </c:pt>
                <c:pt idx="1">
                  <c:v>11.693561114537514</c:v>
                </c:pt>
                <c:pt idx="2">
                  <c:v>12.585569542449315</c:v>
                </c:pt>
                <c:pt idx="3">
                  <c:v>9.8075378288943256</c:v>
                </c:pt>
                <c:pt idx="4">
                  <c:v>9.353765205781567</c:v>
                </c:pt>
                <c:pt idx="5">
                  <c:v>7.1027543913480162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B6-4948-B268-213A7D4BBB31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Соцобеспечение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'41'!$D$3:$D$8</c:f>
              <c:numCache>
                <c:formatCode>0.0</c:formatCode>
                <c:ptCount val="6"/>
                <c:pt idx="0">
                  <c:v>25.611930867001121</c:v>
                </c:pt>
                <c:pt idx="1">
                  <c:v>22.583018426657208</c:v>
                </c:pt>
                <c:pt idx="2">
                  <c:v>22.44278087340496</c:v>
                </c:pt>
                <c:pt idx="3">
                  <c:v>20.879831213297791</c:v>
                </c:pt>
                <c:pt idx="4">
                  <c:v>19.744988798232441</c:v>
                </c:pt>
                <c:pt idx="5">
                  <c:v>22.758402402222512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B6-4948-B268-213A7D4BBB31}"/>
            </c:ext>
          </c:extLst>
        </c:ser>
        <c:ser>
          <c:idx val="3"/>
          <c:order val="3"/>
          <c:tx>
            <c:strRef>
              <c:f>'41'!$E$2</c:f>
              <c:strCache>
                <c:ptCount val="1"/>
                <c:pt idx="0">
                  <c:v>ЖКХ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'41'!$E$3:$E$8</c:f>
              <c:numCache>
                <c:formatCode>0.0</c:formatCode>
                <c:ptCount val="6"/>
                <c:pt idx="0">
                  <c:v>6.7499886496934156</c:v>
                </c:pt>
                <c:pt idx="1">
                  <c:v>8.40468773011834</c:v>
                </c:pt>
                <c:pt idx="2">
                  <c:v>6.8705682128350212</c:v>
                </c:pt>
                <c:pt idx="3">
                  <c:v>6.0644191967179397</c:v>
                </c:pt>
                <c:pt idx="4">
                  <c:v>7.1660403979205922</c:v>
                </c:pt>
                <c:pt idx="5">
                  <c:v>4.7641239817200205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CB6-4948-B268-213A7D4BBB31}"/>
            </c:ext>
          </c:extLst>
        </c:ser>
        <c:ser>
          <c:idx val="4"/>
          <c:order val="4"/>
          <c:tx>
            <c:strRef>
              <c:f>'41'!$F$2</c:f>
              <c:strCache>
                <c:ptCount val="1"/>
                <c:pt idx="0">
                  <c:v>Обслуживание долга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п. 2024</c:v>
                </c:pt>
              </c:strCache>
            </c:strRef>
          </c:cat>
          <c:val>
            <c:numRef>
              <c:f>'41'!$F$3:$F$8</c:f>
              <c:numCache>
                <c:formatCode>0.0</c:formatCode>
                <c:ptCount val="6"/>
                <c:pt idx="0">
                  <c:v>5.0211636753948303</c:v>
                </c:pt>
                <c:pt idx="1">
                  <c:v>4.5894583000378981</c:v>
                </c:pt>
                <c:pt idx="2">
                  <c:v>5.7309950013140627</c:v>
                </c:pt>
                <c:pt idx="3">
                  <c:v>6.3046513549819787</c:v>
                </c:pt>
                <c:pt idx="4">
                  <c:v>6.9717824255698986</c:v>
                </c:pt>
                <c:pt idx="5">
                  <c:v>10.720240988174396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CB6-4948-B268-213A7D4BB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22617605491624"/>
          <c:y val="0.14812992125984251"/>
          <c:w val="0.25854305471431455"/>
          <c:h val="0.70374015748031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'10'!$A$2:$B$2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'10'!$A$4:$A$79</c:f>
              <c:numCache>
                <c:formatCode>_-* #\ ##0.0\ _₽_-;\-* #\ ##0.0\ _₽_-;_-* "-"??\ _₽_-;_-@_-</c:formatCode>
                <c:ptCount val="76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'10'!$B$4:$B$79</c:f>
              <c:numCache>
                <c:formatCode>_-* #\ ##0.0\ _₽_-;\-* #\ ##0.0\ _₽_-;_-* "-"??\ _₽_-;_-@_-</c:formatCode>
                <c:ptCount val="76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'10'!$C$2:$D$2</c:f>
              <c:strCache>
                <c:ptCount val="1"/>
                <c:pt idx="0">
                  <c:v>28.06.2024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'10'!$C$4:$C$76</c:f>
              <c:numCache>
                <c:formatCode>_-* #\ ##0.0\ _₽_-;\-* #\ ##0.0\ _₽_-;_-* "-"??\ _₽_-;_-@_-</c:formatCode>
                <c:ptCount val="73"/>
                <c:pt idx="0">
                  <c:v>7.1232876712328766E-2</c:v>
                </c:pt>
                <c:pt idx="1">
                  <c:v>0.10410958904109589</c:v>
                </c:pt>
                <c:pt idx="2">
                  <c:v>0.22739726027397261</c:v>
                </c:pt>
                <c:pt idx="3">
                  <c:v>0.34246575342465752</c:v>
                </c:pt>
                <c:pt idx="4">
                  <c:v>0.53424657534246578</c:v>
                </c:pt>
                <c:pt idx="5">
                  <c:v>0.53972602739726028</c:v>
                </c:pt>
                <c:pt idx="6">
                  <c:v>0.61095890410958908</c:v>
                </c:pt>
                <c:pt idx="7">
                  <c:v>0.78630136986301369</c:v>
                </c:pt>
                <c:pt idx="8">
                  <c:v>0.82191780821917804</c:v>
                </c:pt>
                <c:pt idx="9">
                  <c:v>0.90136986301369859</c:v>
                </c:pt>
                <c:pt idx="10">
                  <c:v>0.97534246575342465</c:v>
                </c:pt>
                <c:pt idx="11">
                  <c:v>1.0356164383561643</c:v>
                </c:pt>
                <c:pt idx="12">
                  <c:v>1.0876712328767124</c:v>
                </c:pt>
                <c:pt idx="13">
                  <c:v>1.1150684931506849</c:v>
                </c:pt>
                <c:pt idx="14">
                  <c:v>1.2465753424657535</c:v>
                </c:pt>
                <c:pt idx="15">
                  <c:v>1.3643835616438356</c:v>
                </c:pt>
                <c:pt idx="16">
                  <c:v>1.3863013698630138</c:v>
                </c:pt>
                <c:pt idx="17">
                  <c:v>1.5424657534246575</c:v>
                </c:pt>
                <c:pt idx="18">
                  <c:v>1.9616438356164383</c:v>
                </c:pt>
                <c:pt idx="19">
                  <c:v>1.9863013698630136</c:v>
                </c:pt>
                <c:pt idx="20">
                  <c:v>2.0712328767123287</c:v>
                </c:pt>
                <c:pt idx="21">
                  <c:v>2.1095890410958904</c:v>
                </c:pt>
                <c:pt idx="22">
                  <c:v>2.1671232876712327</c:v>
                </c:pt>
                <c:pt idx="23">
                  <c:v>2.1863013698630138</c:v>
                </c:pt>
                <c:pt idx="24">
                  <c:v>2.3698630136986303</c:v>
                </c:pt>
                <c:pt idx="25">
                  <c:v>2.6520547945205482</c:v>
                </c:pt>
                <c:pt idx="26">
                  <c:v>2.7095890410958905</c:v>
                </c:pt>
                <c:pt idx="27">
                  <c:v>2.8520547945205479</c:v>
                </c:pt>
                <c:pt idx="28">
                  <c:v>2.9369863013698629</c:v>
                </c:pt>
                <c:pt idx="29">
                  <c:v>2.9726027397260273</c:v>
                </c:pt>
                <c:pt idx="30">
                  <c:v>3.1780821917808217</c:v>
                </c:pt>
                <c:pt idx="31">
                  <c:v>3.2493150684931509</c:v>
                </c:pt>
                <c:pt idx="32">
                  <c:v>3.2630136986301368</c:v>
                </c:pt>
                <c:pt idx="33">
                  <c:v>3.2767123287671232</c:v>
                </c:pt>
                <c:pt idx="34">
                  <c:v>3.3424657534246576</c:v>
                </c:pt>
                <c:pt idx="35">
                  <c:v>3.7369863013698632</c:v>
                </c:pt>
                <c:pt idx="36">
                  <c:v>3.7534246575342465</c:v>
                </c:pt>
                <c:pt idx="37">
                  <c:v>4.1698630136986301</c:v>
                </c:pt>
                <c:pt idx="38">
                  <c:v>4.2712328767123289</c:v>
                </c:pt>
                <c:pt idx="39">
                  <c:v>4.3287671232876717</c:v>
                </c:pt>
                <c:pt idx="40">
                  <c:v>4.3890410958904109</c:v>
                </c:pt>
                <c:pt idx="41">
                  <c:v>4.6164383561643838</c:v>
                </c:pt>
                <c:pt idx="42">
                  <c:v>4.6904109589041099</c:v>
                </c:pt>
                <c:pt idx="43">
                  <c:v>5.0136986301369859</c:v>
                </c:pt>
                <c:pt idx="44">
                  <c:v>5.0547945205479454</c:v>
                </c:pt>
                <c:pt idx="45">
                  <c:v>5.5232876712328771</c:v>
                </c:pt>
                <c:pt idx="46">
                  <c:v>5.5232876712328771</c:v>
                </c:pt>
                <c:pt idx="47">
                  <c:v>5.602739726027397</c:v>
                </c:pt>
                <c:pt idx="48">
                  <c:v>5.6136986301369864</c:v>
                </c:pt>
                <c:pt idx="49">
                  <c:v>6.4520547945205475</c:v>
                </c:pt>
                <c:pt idx="50">
                  <c:v>6.558904109589041</c:v>
                </c:pt>
                <c:pt idx="51">
                  <c:v>6.6273972602739724</c:v>
                </c:pt>
                <c:pt idx="52">
                  <c:v>6.7726027397260271</c:v>
                </c:pt>
                <c:pt idx="53">
                  <c:v>6.7780821917808218</c:v>
                </c:pt>
                <c:pt idx="54">
                  <c:v>7.6931506849315072</c:v>
                </c:pt>
                <c:pt idx="55">
                  <c:v>7.7150684931506852</c:v>
                </c:pt>
                <c:pt idx="56">
                  <c:v>7.7835616438356166</c:v>
                </c:pt>
                <c:pt idx="57">
                  <c:v>7.9671232876712326</c:v>
                </c:pt>
                <c:pt idx="58">
                  <c:v>8.6465753424657539</c:v>
                </c:pt>
                <c:pt idx="59">
                  <c:v>8.6986301369863011</c:v>
                </c:pt>
                <c:pt idx="60">
                  <c:v>9.0273972602739718</c:v>
                </c:pt>
                <c:pt idx="61">
                  <c:v>9.5041095890410965</c:v>
                </c:pt>
                <c:pt idx="62">
                  <c:v>9.7369863013698623</c:v>
                </c:pt>
                <c:pt idx="63">
                  <c:v>10.441095890410958</c:v>
                </c:pt>
                <c:pt idx="64">
                  <c:v>10.553424657534247</c:v>
                </c:pt>
                <c:pt idx="65">
                  <c:v>11.923287671232877</c:v>
                </c:pt>
                <c:pt idx="66">
                  <c:v>11.991780821917809</c:v>
                </c:pt>
                <c:pt idx="67">
                  <c:v>12.41095890410959</c:v>
                </c:pt>
                <c:pt idx="68">
                  <c:v>12.446575342465753</c:v>
                </c:pt>
                <c:pt idx="69">
                  <c:v>14.27945205479452</c:v>
                </c:pt>
                <c:pt idx="70">
                  <c:v>14.868493150684932</c:v>
                </c:pt>
                <c:pt idx="71">
                  <c:v>15.446575342465753</c:v>
                </c:pt>
                <c:pt idx="72">
                  <c:v>19.967123287671232</c:v>
                </c:pt>
              </c:numCache>
            </c:numRef>
          </c:xVal>
          <c:yVal>
            <c:numRef>
              <c:f>'10'!$D$4:$D$76</c:f>
              <c:numCache>
                <c:formatCode>_-* #\ ##0.0\ _₽_-;\-* #\ ##0.0\ _₽_-;_-* "-"??\ _₽_-;_-@_-</c:formatCode>
                <c:ptCount val="73"/>
                <c:pt idx="0">
                  <c:v>13.281166414401335</c:v>
                </c:pt>
                <c:pt idx="1">
                  <c:v>13.360264358908447</c:v>
                </c:pt>
                <c:pt idx="2">
                  <c:v>13.591884596976623</c:v>
                </c:pt>
                <c:pt idx="3">
                  <c:v>13.7330315561214</c:v>
                </c:pt>
                <c:pt idx="4">
                  <c:v>13.854248001591362</c:v>
                </c:pt>
                <c:pt idx="5">
                  <c:v>13.856109744779443</c:v>
                </c:pt>
                <c:pt idx="6">
                  <c:v>13.873942056538224</c:v>
                </c:pt>
                <c:pt idx="7">
                  <c:v>13.877423684213429</c:v>
                </c:pt>
                <c:pt idx="8">
                  <c:v>13.872759414628799</c:v>
                </c:pt>
                <c:pt idx="9">
                  <c:v>13.857493304714241</c:v>
                </c:pt>
                <c:pt idx="10">
                  <c:v>13.838333172291994</c:v>
                </c:pt>
                <c:pt idx="11">
                  <c:v>13.819949468173288</c:v>
                </c:pt>
                <c:pt idx="12">
                  <c:v>13.802473927571658</c:v>
                </c:pt>
                <c:pt idx="13">
                  <c:v>13.792779900859209</c:v>
                </c:pt>
                <c:pt idx="14">
                  <c:v>13.742692627954888</c:v>
                </c:pt>
                <c:pt idx="15">
                  <c:v>13.694635702929325</c:v>
                </c:pt>
                <c:pt idx="16">
                  <c:v>13.685514500319339</c:v>
                </c:pt>
                <c:pt idx="17">
                  <c:v>13.620010616145217</c:v>
                </c:pt>
                <c:pt idx="18">
                  <c:v>13.451704628900774</c:v>
                </c:pt>
                <c:pt idx="19">
                  <c:v>13.442477739401927</c:v>
                </c:pt>
                <c:pt idx="20">
                  <c:v>13.411393178378116</c:v>
                </c:pt>
                <c:pt idx="21">
                  <c:v>13.397716776077907</c:v>
                </c:pt>
                <c:pt idx="22">
                  <c:v>13.377631628191766</c:v>
                </c:pt>
                <c:pt idx="23">
                  <c:v>13.371051827758528</c:v>
                </c:pt>
                <c:pt idx="24">
                  <c:v>13.310994763858442</c:v>
                </c:pt>
                <c:pt idx="25">
                  <c:v>13.228715854815398</c:v>
                </c:pt>
                <c:pt idx="26">
                  <c:v>13.213358465427994</c:v>
                </c:pt>
                <c:pt idx="27">
                  <c:v>13.177262386876908</c:v>
                </c:pt>
                <c:pt idx="28">
                  <c:v>13.156993516669191</c:v>
                </c:pt>
                <c:pt idx="29">
                  <c:v>13.148759118527531</c:v>
                </c:pt>
                <c:pt idx="30">
                  <c:v>13.104138096688223</c:v>
                </c:pt>
                <c:pt idx="31">
                  <c:v>13.089750763943297</c:v>
                </c:pt>
                <c:pt idx="32">
                  <c:v>13.087044214185472</c:v>
                </c:pt>
                <c:pt idx="33">
                  <c:v>13.084356716272328</c:v>
                </c:pt>
                <c:pt idx="34">
                  <c:v>13.07171698770544</c:v>
                </c:pt>
                <c:pt idx="35">
                  <c:v>13.004099336462893</c:v>
                </c:pt>
                <c:pt idx="36">
                  <c:v>13.001558782516408</c:v>
                </c:pt>
                <c:pt idx="37">
                  <c:v>12.943407491784154</c:v>
                </c:pt>
                <c:pt idx="38">
                  <c:v>12.930869718556792</c:v>
                </c:pt>
                <c:pt idx="39">
                  <c:v>12.924003079324775</c:v>
                </c:pt>
                <c:pt idx="40">
                  <c:v>12.916994607146105</c:v>
                </c:pt>
                <c:pt idx="41">
                  <c:v>12.892144500770343</c:v>
                </c:pt>
                <c:pt idx="42">
                  <c:v>12.884564866420156</c:v>
                </c:pt>
                <c:pt idx="43">
                  <c:v>12.854007620815832</c:v>
                </c:pt>
                <c:pt idx="44">
                  <c:v>12.850398317005762</c:v>
                </c:pt>
                <c:pt idx="45">
                  <c:v>12.813006186863474</c:v>
                </c:pt>
                <c:pt idx="46">
                  <c:v>12.813006186863474</c:v>
                </c:pt>
                <c:pt idx="47">
                  <c:v>12.807279883052036</c:v>
                </c:pt>
                <c:pt idx="48">
                  <c:v>12.806502692390032</c:v>
                </c:pt>
                <c:pt idx="49">
                  <c:v>12.754848614181524</c:v>
                </c:pt>
                <c:pt idx="50">
                  <c:v>12.749212444631631</c:v>
                </c:pt>
                <c:pt idx="51">
                  <c:v>12.745695071948649</c:v>
                </c:pt>
                <c:pt idx="52">
                  <c:v>12.738473511627536</c:v>
                </c:pt>
                <c:pt idx="53">
                  <c:v>12.738207058615302</c:v>
                </c:pt>
                <c:pt idx="54">
                  <c:v>12.699036549054</c:v>
                </c:pt>
                <c:pt idx="55">
                  <c:v>12.698212366716177</c:v>
                </c:pt>
                <c:pt idx="56">
                  <c:v>12.695666743304447</c:v>
                </c:pt>
                <c:pt idx="57">
                  <c:v>12.689060523345553</c:v>
                </c:pt>
                <c:pt idx="58">
                  <c:v>12.66705071997405</c:v>
                </c:pt>
                <c:pt idx="59">
                  <c:v>12.665506436362817</c:v>
                </c:pt>
                <c:pt idx="60">
                  <c:v>12.656164944032898</c:v>
                </c:pt>
                <c:pt idx="61">
                  <c:v>12.643768901221698</c:v>
                </c:pt>
                <c:pt idx="62">
                  <c:v>12.638155105136262</c:v>
                </c:pt>
                <c:pt idx="63">
                  <c:v>12.622706263432715</c:v>
                </c:pt>
                <c:pt idx="64">
                  <c:v>12.620432507742096</c:v>
                </c:pt>
                <c:pt idx="65">
                  <c:v>12.596153614055661</c:v>
                </c:pt>
                <c:pt idx="66">
                  <c:v>12.595085396313021</c:v>
                </c:pt>
                <c:pt idx="67">
                  <c:v>12.588804990245372</c:v>
                </c:pt>
                <c:pt idx="68">
                  <c:v>12.588290875152296</c:v>
                </c:pt>
                <c:pt idx="69">
                  <c:v>12.56529809028779</c:v>
                </c:pt>
                <c:pt idx="70">
                  <c:v>12.559113220627438</c:v>
                </c:pt>
                <c:pt idx="71">
                  <c:v>12.553502338740774</c:v>
                </c:pt>
                <c:pt idx="72">
                  <c:v>12.520835266207332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'10'!$E$2:$F$2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'10'!$E$4:$E$77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'10'!$F$4:$F$77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'11'!$D$2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##0.0\ _₽_-;\-* #\ ##0.0\ _₽_-;_-* "-"??\ _₽_-;_-@_-</c:formatCode>
                <c:ptCount val="31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'11'!$C$2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##0.0\ _₽_-;\-* #\ ##0.0\ _₽_-;_-* "-"??\ _₽_-;_-@_-</c:formatCode>
                <c:ptCount val="31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9195347541440309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'12'!$C$2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'12'!$C$3:$C$32</c:f>
              <c:numCache>
                <c:formatCode>_(* #,##0.00_);_(* \(#,##0.00\);_(* "-"??_);_(@_)</c:formatCode>
                <c:ptCount val="30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'12'!$E$2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'12'!$E$3:$E$32</c:f>
              <c:numCache>
                <c:formatCode>_-* #\ ##0.0\ _₽_-;\-* #\ ##0.0\ _₽_-;_-* "-"??\ _₽_-;_-@_-</c:formatCode>
                <c:ptCount val="30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  <c:pt idx="27">
                  <c:v>19.787241113170165</c:v>
                </c:pt>
                <c:pt idx="28">
                  <c:v>19.345037629673854</c:v>
                </c:pt>
                <c:pt idx="29">
                  <c:v>17.453642324217139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'12'!$D$2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'12'!$D$3:$D$32</c:f>
              <c:numCache>
                <c:formatCode>_-* #\ ##0.0\ _₽_-;\-* #\ ##0.0\ _₽_-;_-* "-"??\ _₽_-;_-@_-</c:formatCode>
                <c:ptCount val="30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  <c:pt idx="27">
                  <c:v>19.467451914967551</c:v>
                </c:pt>
                <c:pt idx="28">
                  <c:v>19.784371289068982</c:v>
                </c:pt>
                <c:pt idx="29">
                  <c:v>19.56412644020196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'12'!$F$2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'12'!$F$3:$F$32</c:f>
              <c:numCache>
                <c:formatCode>_-* #\ ##0.0\ _₽_-;\-* #\ ##0.0\ _₽_-;_-* "-"??\ _₽_-;_-@_-</c:formatCode>
                <c:ptCount val="30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  <c:pt idx="27">
                  <c:v>20.289507829507574</c:v>
                </c:pt>
                <c:pt idx="28">
                  <c:v>19.577981624262868</c:v>
                </c:pt>
                <c:pt idx="29">
                  <c:v>17.386807836029028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'12'!$G$2</c:f>
              <c:strCache>
                <c:ptCount val="1"/>
                <c:pt idx="0">
                  <c:v>ипотека (правая ось)</c:v>
                </c:pt>
              </c:strCache>
            </c:strRef>
          </c:tx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'12'!$G$3:$G$32</c:f>
              <c:numCache>
                <c:formatCode>_-* #\ ##0.0\ _₽_-;\-* #\ ##0.0\ _₽_-;_-* "-"??\ _₽_-;_-@_-</c:formatCode>
                <c:ptCount val="30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  <c:pt idx="27">
                  <c:v>11.198433675567209</c:v>
                </c:pt>
                <c:pt idx="28">
                  <c:v>11.459592628496392</c:v>
                </c:pt>
                <c:pt idx="29">
                  <c:v>11.243501656261202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9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'13'!$C$3:$C$32</c:f>
              <c:numCache>
                <c:formatCode>0.0</c:formatCode>
                <c:ptCount val="30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  <c:pt idx="27">
                  <c:v>6.0208160033133771</c:v>
                </c:pt>
                <c:pt idx="28">
                  <c:v>6.2584893527811705</c:v>
                </c:pt>
                <c:pt idx="29">
                  <c:v>7.0831035847652375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'13'!$D$3:$D$32</c:f>
              <c:numCache>
                <c:formatCode>0.0</c:formatCode>
                <c:ptCount val="30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  <c:pt idx="27">
                  <c:v>12.664160486012145</c:v>
                </c:pt>
                <c:pt idx="28">
                  <c:v>12.451390027828182</c:v>
                </c:pt>
                <c:pt idx="29">
                  <c:v>12.874842768824216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'13'!$E$3:$E$32</c:f>
              <c:numCache>
                <c:formatCode>0.0</c:formatCode>
                <c:ptCount val="30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  <c:pt idx="27">
                  <c:v>2.9121226171453647</c:v>
                </c:pt>
                <c:pt idx="28">
                  <c:v>2.7619754001519676</c:v>
                </c:pt>
                <c:pt idx="29">
                  <c:v>2.6033416371160829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'13'!$F$3:$F$32</c:f>
              <c:numCache>
                <c:formatCode>0.0</c:formatCode>
                <c:ptCount val="30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  <c:pt idx="27">
                  <c:v>0.96970352806699678</c:v>
                </c:pt>
                <c:pt idx="28">
                  <c:v>0.88198949319287057</c:v>
                </c:pt>
                <c:pt idx="29">
                  <c:v>0.77855208841153722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'13'!$G$2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'13'!$G$3:$G$32</c:f>
              <c:numCache>
                <c:formatCode>0.0</c:formatCode>
                <c:ptCount val="30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  <c:pt idx="27">
                  <c:v>22.566802634537883</c:v>
                </c:pt>
                <c:pt idx="28">
                  <c:v>22.353844273954191</c:v>
                </c:pt>
                <c:pt idx="29">
                  <c:v>23.339840079117074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03844856661031"/>
          <c:w val="1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'14'!$C$16:$C$46</c:f>
              <c:numCache>
                <c:formatCode>_(* #,##0.00_);_(* \(#,##0.00\);_(* "-"??_);_(@_)</c:formatCode>
                <c:ptCount val="31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'14'!$D$2:$D$3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'14'!$D$16:$D$46</c:f>
              <c:numCache>
                <c:formatCode>_(* #,##0.00_);_(* \(#,##0.00\);_(* "-"??_);_(@_)</c:formatCode>
                <c:ptCount val="31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'14'!$E$2:$E$3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'14'!$E$16:$E$46</c:f>
              <c:numCache>
                <c:formatCode>_(* #,##0.00_);_(* \(#,##0.00\);_(* "-"??_);_(@_)</c:formatCode>
                <c:ptCount val="31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'14'!$F$2:$F$3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'14'!$F$16:$F$46</c:f>
              <c:numCache>
                <c:formatCode>_(* #,##0.00_);_(* \(#,##0.00\);_(* "-"??_);_(@_)</c:formatCode>
                <c:ptCount val="31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'14'!$I$2:$I$3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'14'!$I$16:$I$46</c:f>
              <c:numCache>
                <c:formatCode>_(* #,##0.00_);_(* \(#,##0.00\);_(* "-"??_);_(@_)</c:formatCode>
                <c:ptCount val="31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'14'!$G$2:$G$3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'14'!$A$16:$B$46</c15:sqref>
                        </c15:formulaRef>
                      </c:ext>
                    </c:extLst>
                    <c:multiLvlStrCache>
                      <c:ptCount val="31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'14'!$G$4:$G$28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'14'!$J$2:$J$3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'14'!$J$16:$J$46</c:f>
              <c:numCache>
                <c:formatCode>_(* #,##0.00_);_(* \(#,##0.00\);_(* "-"??_);_(@_)</c:formatCode>
                <c:ptCount val="31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Доля КГС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'15'!$C$3:$C$33</c:f>
              <c:numCache>
                <c:formatCode>#,##0.00</c:formatCode>
                <c:ptCount val="31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'15'!$D$2</c:f>
              <c:strCache>
                <c:ptCount val="1"/>
                <c:pt idx="0">
                  <c:v>Доля НФ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'15'!$D$3:$D$33</c:f>
              <c:numCache>
                <c:formatCode>#,##0.00</c:formatCode>
                <c:ptCount val="31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  <c:pt idx="28">
                  <c:v>15.950116536884739</c:v>
                </c:pt>
                <c:pt idx="29">
                  <c:v>11.468397496949828</c:v>
                </c:pt>
                <c:pt idx="30">
                  <c:v>13.5637865232921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'15'!$E$2</c:f>
              <c:strCache>
                <c:ptCount val="1"/>
                <c:pt idx="0">
                  <c:v>Доля НБ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'15'!$E$3:$E$33</c:f>
              <c:numCache>
                <c:formatCode>#,##0.00</c:formatCode>
                <c:ptCount val="31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'15'!$G$2</c:f>
              <c:strCache>
                <c:ptCount val="1"/>
                <c:pt idx="0">
                  <c:v>Доля ЕНПФ</c:v>
                </c:pt>
              </c:strCache>
            </c:strRef>
          </c:tx>
          <c:spPr>
            <a:solidFill>
              <a:srgbClr val="C55A11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  <c:pt idx="28">
                  <c:v>-9.9688228355529631</c:v>
                </c:pt>
                <c:pt idx="29">
                  <c:v>-8.0005725395388083</c:v>
                </c:pt>
                <c:pt idx="30">
                  <c:v>-7.3716231104848235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'15'!$F$2</c:f>
              <c:strCache>
                <c:ptCount val="1"/>
                <c:pt idx="0">
                  <c:v>Зеркалирование в ЗВР покупки акций АО «Казатомпром» в НФ РК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3.0826787552936499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1-4B89-B175-455FF767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'15'!$H$2</c:f>
              <c:strCache>
                <c:ptCount val="1"/>
                <c:pt idx="0">
                  <c:v>Курс тенге, тенге за доллар США (пр. ось)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'15'!$H$3:$H$33</c:f>
              <c:numCache>
                <c:formatCode>#,##0.00</c:formatCode>
                <c:ptCount val="31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  <c:pt idx="28">
                  <c:v>447.25</c:v>
                </c:pt>
                <c:pt idx="29">
                  <c:v>471.84</c:v>
                </c:pt>
                <c:pt idx="30">
                  <c:v>474.15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88201510744076106"/>
          <c:h val="0.27154503213600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19051</xdr:rowOff>
    </xdr:from>
    <xdr:to>
      <xdr:col>8</xdr:col>
      <xdr:colOff>297368</xdr:colOff>
      <xdr:row>16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209551"/>
          <a:ext cx="4250243" cy="30099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0.6392</cdr:x>
      <cdr:y>0.09546</cdr:y>
    </cdr:from>
    <cdr:to>
      <cdr:x>0.96448</cdr:x>
      <cdr:y>0.83935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536825" y="260350"/>
          <a:ext cx="1290958" cy="2028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247649</xdr:colOff>
      <xdr:row>0</xdr:row>
      <xdr:rowOff>88901</xdr:rowOff>
    </xdr:from>
    <xdr:to>
      <xdr:col>16</xdr:col>
      <xdr:colOff>476249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300112</xdr:colOff>
      <xdr:row>0</xdr:row>
      <xdr:rowOff>76650</xdr:rowOff>
    </xdr:from>
    <xdr:to>
      <xdr:col>17</xdr:col>
      <xdr:colOff>574912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238123</xdr:colOff>
      <xdr:row>1</xdr:row>
      <xdr:rowOff>104775</xdr:rowOff>
    </xdr:from>
    <xdr:to>
      <xdr:col>22</xdr:col>
      <xdr:colOff>119062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8</xdr:col>
      <xdr:colOff>171450</xdr:colOff>
      <xdr:row>15</xdr:row>
      <xdr:rowOff>115085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00025"/>
          <a:ext cx="3971925" cy="27725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161925</xdr:rowOff>
    </xdr:from>
    <xdr:to>
      <xdr:col>18</xdr:col>
      <xdr:colOff>522450</xdr:colOff>
      <xdr:row>15</xdr:row>
      <xdr:rowOff>4425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0</xdr:row>
      <xdr:rowOff>104775</xdr:rowOff>
    </xdr:from>
    <xdr:to>
      <xdr:col>16</xdr:col>
      <xdr:colOff>514350</xdr:colOff>
      <xdr:row>15</xdr:row>
      <xdr:rowOff>85725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28575</xdr:rowOff>
    </xdr:from>
    <xdr:to>
      <xdr:col>12</xdr:col>
      <xdr:colOff>600075</xdr:colOff>
      <xdr:row>10</xdr:row>
      <xdr:rowOff>177800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</xdr:colOff>
      <xdr:row>0</xdr:row>
      <xdr:rowOff>28575</xdr:rowOff>
    </xdr:from>
    <xdr:to>
      <xdr:col>12</xdr:col>
      <xdr:colOff>590550</xdr:colOff>
      <xdr:row>10</xdr:row>
      <xdr:rowOff>177800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9523</xdr:colOff>
      <xdr:row>0</xdr:row>
      <xdr:rowOff>0</xdr:rowOff>
    </xdr:from>
    <xdr:to>
      <xdr:col>18</xdr:col>
      <xdr:colOff>314325</xdr:colOff>
      <xdr:row>26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0</xdr:rowOff>
    </xdr:from>
    <xdr:to>
      <xdr:col>27</xdr:col>
      <xdr:colOff>19050</xdr:colOff>
      <xdr:row>21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209550</xdr:colOff>
      <xdr:row>19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114299</xdr:rowOff>
    </xdr:from>
    <xdr:to>
      <xdr:col>10</xdr:col>
      <xdr:colOff>463493</xdr:colOff>
      <xdr:row>14</xdr:row>
      <xdr:rowOff>171450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95299"/>
          <a:ext cx="6959543" cy="24479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0</xdr:rowOff>
    </xdr:from>
    <xdr:to>
      <xdr:col>12</xdr:col>
      <xdr:colOff>576287</xdr:colOff>
      <xdr:row>12</xdr:row>
      <xdr:rowOff>76614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1</xdr:row>
      <xdr:rowOff>0</xdr:rowOff>
    </xdr:from>
    <xdr:to>
      <xdr:col>15</xdr:col>
      <xdr:colOff>561974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243326</xdr:colOff>
      <xdr:row>10</xdr:row>
      <xdr:rowOff>80341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14</xdr:col>
      <xdr:colOff>243326</xdr:colOff>
      <xdr:row>10</xdr:row>
      <xdr:rowOff>80341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243326</xdr:colOff>
      <xdr:row>10</xdr:row>
      <xdr:rowOff>65942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19</xdr:col>
      <xdr:colOff>189075</xdr:colOff>
      <xdr:row>12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114297</xdr:rowOff>
    </xdr:from>
    <xdr:to>
      <xdr:col>18</xdr:col>
      <xdr:colOff>17624</xdr:colOff>
      <xdr:row>14</xdr:row>
      <xdr:rowOff>116415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114297</xdr:rowOff>
    </xdr:from>
    <xdr:to>
      <xdr:col>18</xdr:col>
      <xdr:colOff>17624</xdr:colOff>
      <xdr:row>14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</xdr:colOff>
      <xdr:row>14</xdr:row>
      <xdr:rowOff>57152</xdr:rowOff>
    </xdr:from>
    <xdr:to>
      <xdr:col>19</xdr:col>
      <xdr:colOff>158751</xdr:colOff>
      <xdr:row>33</xdr:row>
      <xdr:rowOff>145257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9525</xdr:rowOff>
    </xdr:from>
    <xdr:to>
      <xdr:col>16</xdr:col>
      <xdr:colOff>371475</xdr:colOff>
      <xdr:row>15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144657</xdr:rowOff>
    </xdr:from>
    <xdr:to>
      <xdr:col>8</xdr:col>
      <xdr:colOff>495300</xdr:colOff>
      <xdr:row>16</xdr:row>
      <xdr:rowOff>161925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35157"/>
          <a:ext cx="6400800" cy="287476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314323</xdr:colOff>
      <xdr:row>1</xdr:row>
      <xdr:rowOff>3173</xdr:rowOff>
    </xdr:from>
    <xdr:to>
      <xdr:col>18</xdr:col>
      <xdr:colOff>360523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38100</xdr:rowOff>
    </xdr:from>
    <xdr:to>
      <xdr:col>15</xdr:col>
      <xdr:colOff>448945</xdr:colOff>
      <xdr:row>8</xdr:row>
      <xdr:rowOff>55880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179916</xdr:colOff>
      <xdr:row>0</xdr:row>
      <xdr:rowOff>52916</xdr:rowOff>
    </xdr:from>
    <xdr:to>
      <xdr:col>16</xdr:col>
      <xdr:colOff>416983</xdr:colOff>
      <xdr:row>8</xdr:row>
      <xdr:rowOff>275166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162236</xdr:rowOff>
    </xdr:from>
    <xdr:to>
      <xdr:col>8</xdr:col>
      <xdr:colOff>504825</xdr:colOff>
      <xdr:row>16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52736"/>
          <a:ext cx="6343650" cy="2809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2</xdr:row>
      <xdr:rowOff>46671</xdr:rowOff>
    </xdr:from>
    <xdr:to>
      <xdr:col>8</xdr:col>
      <xdr:colOff>114300</xdr:colOff>
      <xdr:row>16</xdr:row>
      <xdr:rowOff>146141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427671"/>
          <a:ext cx="5857876" cy="27664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676274</xdr:colOff>
      <xdr:row>1</xdr:row>
      <xdr:rowOff>57150</xdr:rowOff>
    </xdr:from>
    <xdr:to>
      <xdr:col>10</xdr:col>
      <xdr:colOff>581025</xdr:colOff>
      <xdr:row>24</xdr:row>
      <xdr:rowOff>56448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4" y="247650"/>
          <a:ext cx="6191251" cy="43807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3.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30e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3" totalsRowShown="0" headerRowDxfId="18" dataDxfId="16" headerRowBorderDxfId="17" tableBorderDxfId="15" totalsRowBorderDxfId="14">
  <tableColumns count="3">
    <tableColumn id="2" name="Месяц" dataDxfId="13"/>
    <tableColumn id="12" name="юридические лица" dataDxfId="12"/>
    <tableColumn id="3" name="физические лица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2:F8" totalsRowShown="0" headerRowDxfId="10" dataDxfId="8" headerRowBorderDxfId="9" tableBorderDxfId="7" totalsRowBorderDxfId="6">
  <tableColumns count="6">
    <tableColumn id="1" name="Год" dataDxfId="5"/>
    <tableColumn id="2" name="Образование " dataDxfId="4"/>
    <tableColumn id="3" name="Здравоохранение " dataDxfId="3"/>
    <tableColumn id="4" name="Соцобеспечение" dataDxfId="2"/>
    <tableColumn id="5" name="ЖКХ" dataDxfId="1"/>
    <tableColumn id="6" name="Обслуживание долг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85"/>
  <sheetViews>
    <sheetView view="pageBreakPreview" zoomScale="85" zoomScaleNormal="85" zoomScaleSheetLayoutView="85" workbookViewId="0">
      <selection sqref="A1:G1"/>
    </sheetView>
  </sheetViews>
  <sheetFormatPr defaultRowHeight="15.75" x14ac:dyDescent="0.25"/>
  <cols>
    <col min="1" max="1" width="13.42578125" style="282" customWidth="1"/>
    <col min="2" max="2" width="106.85546875" customWidth="1"/>
    <col min="3" max="3" width="9.140625" hidden="1" customWidth="1"/>
    <col min="4" max="4" width="2.28515625" hidden="1" customWidth="1"/>
    <col min="5" max="5" width="1.5703125" hidden="1" customWidth="1"/>
    <col min="6" max="6" width="2.28515625" hidden="1" customWidth="1"/>
    <col min="7" max="7" width="5.5703125" hidden="1" customWidth="1"/>
  </cols>
  <sheetData>
    <row r="1" spans="1:7" ht="18.75" x14ac:dyDescent="0.25">
      <c r="A1" s="328" t="s">
        <v>0</v>
      </c>
      <c r="B1" s="324"/>
      <c r="C1" s="324"/>
      <c r="D1" s="324"/>
      <c r="E1" s="324"/>
      <c r="F1" s="324"/>
      <c r="G1" s="329"/>
    </row>
    <row r="2" spans="1:7" ht="18.75" x14ac:dyDescent="0.25">
      <c r="A2" s="324" t="s">
        <v>224</v>
      </c>
      <c r="B2" s="324"/>
      <c r="C2" s="179"/>
      <c r="D2" s="179"/>
      <c r="E2" s="179"/>
      <c r="F2" s="179"/>
      <c r="G2" s="180"/>
    </row>
    <row r="3" spans="1:7" x14ac:dyDescent="0.25">
      <c r="A3" s="281" t="str">
        <f>HYPERLINK("#'1'!a1","График 1")</f>
        <v>График 1</v>
      </c>
      <c r="B3" s="321" t="s">
        <v>113</v>
      </c>
      <c r="C3" s="322"/>
      <c r="D3" s="322"/>
      <c r="E3" s="322"/>
      <c r="F3" s="322"/>
      <c r="G3" s="323"/>
    </row>
    <row r="4" spans="1:7" x14ac:dyDescent="0.25">
      <c r="A4" s="281" t="str">
        <f>HYPERLINK("'2!a1","График 2")</f>
        <v>График 2</v>
      </c>
      <c r="B4" s="321" t="s">
        <v>114</v>
      </c>
      <c r="C4" s="322"/>
      <c r="D4" s="322"/>
      <c r="E4" s="322"/>
      <c r="F4" s="322"/>
      <c r="G4" s="323"/>
    </row>
    <row r="5" spans="1:7" x14ac:dyDescent="0.25">
      <c r="A5" s="281" t="str">
        <f>HYPERLINK("#'3'!a1","График 3")</f>
        <v>График 3</v>
      </c>
      <c r="B5" s="321" t="s">
        <v>82</v>
      </c>
      <c r="C5" s="322"/>
      <c r="D5" s="322"/>
      <c r="E5" s="322"/>
      <c r="F5" s="322"/>
      <c r="G5" s="323"/>
    </row>
    <row r="6" spans="1:7" x14ac:dyDescent="0.25">
      <c r="A6" s="281" t="str">
        <f>HYPERLINK("#'4'!a1","График 4")</f>
        <v>График 4</v>
      </c>
      <c r="B6" s="321" t="s">
        <v>68</v>
      </c>
      <c r="C6" s="322"/>
      <c r="D6" s="322"/>
      <c r="E6" s="322"/>
      <c r="F6" s="322"/>
      <c r="G6" s="323"/>
    </row>
    <row r="7" spans="1:7" x14ac:dyDescent="0.25">
      <c r="A7" s="281" t="str">
        <f>HYPERLINK("#'1'!a1","График 5")</f>
        <v>График 5</v>
      </c>
      <c r="B7" s="321" t="s">
        <v>114</v>
      </c>
      <c r="C7" s="322"/>
      <c r="D7" s="322"/>
      <c r="E7" s="322"/>
      <c r="F7" s="322"/>
      <c r="G7" s="323"/>
    </row>
    <row r="8" spans="1:7" s="125" customFormat="1" x14ac:dyDescent="0.25">
      <c r="A8" s="281" t="s">
        <v>5</v>
      </c>
      <c r="B8" s="271" t="s">
        <v>225</v>
      </c>
      <c r="C8" s="272"/>
      <c r="D8" s="272"/>
      <c r="E8" s="272"/>
      <c r="F8" s="272"/>
      <c r="G8" s="273"/>
    </row>
    <row r="9" spans="1:7" x14ac:dyDescent="0.25">
      <c r="A9" s="281" t="str">
        <f>HYPERLINK("#'1'!a1","График 7")</f>
        <v>График 7</v>
      </c>
      <c r="B9" s="321" t="s">
        <v>65</v>
      </c>
      <c r="C9" s="322"/>
      <c r="D9" s="322"/>
      <c r="E9" s="322"/>
      <c r="F9" s="322"/>
      <c r="G9" s="323"/>
    </row>
    <row r="10" spans="1:7" x14ac:dyDescent="0.25">
      <c r="A10" s="281" t="s">
        <v>7</v>
      </c>
      <c r="B10" s="321" t="s">
        <v>77</v>
      </c>
      <c r="C10" s="322"/>
      <c r="D10" s="322"/>
      <c r="E10" s="322"/>
      <c r="F10" s="322"/>
      <c r="G10" s="323"/>
    </row>
    <row r="11" spans="1:7" ht="18.75" x14ac:dyDescent="0.25">
      <c r="A11" s="324" t="s">
        <v>57</v>
      </c>
      <c r="B11" s="324"/>
      <c r="C11" s="179"/>
      <c r="D11" s="179"/>
      <c r="E11" s="179"/>
      <c r="F11" s="179"/>
      <c r="G11" s="180"/>
    </row>
    <row r="12" spans="1:7" x14ac:dyDescent="0.25">
      <c r="A12" s="281" t="s">
        <v>164</v>
      </c>
      <c r="B12" s="325" t="s">
        <v>29</v>
      </c>
      <c r="C12" s="326"/>
      <c r="D12" s="326"/>
      <c r="E12" s="326"/>
      <c r="F12" s="326"/>
      <c r="G12" s="327"/>
    </row>
    <row r="13" spans="1:7" x14ac:dyDescent="0.25">
      <c r="A13" s="281" t="s">
        <v>8</v>
      </c>
      <c r="B13" s="305" t="s">
        <v>81</v>
      </c>
      <c r="C13" s="306"/>
      <c r="D13" s="306"/>
      <c r="E13" s="306"/>
      <c r="F13" s="306"/>
      <c r="G13" s="307"/>
    </row>
    <row r="14" spans="1:7" x14ac:dyDescent="0.25">
      <c r="A14" s="281" t="s">
        <v>9</v>
      </c>
      <c r="B14" s="305" t="s">
        <v>151</v>
      </c>
      <c r="C14" s="306"/>
      <c r="D14" s="306"/>
      <c r="E14" s="306"/>
      <c r="F14" s="306"/>
      <c r="G14" s="307"/>
    </row>
    <row r="15" spans="1:7" x14ac:dyDescent="0.25">
      <c r="A15" s="281" t="s">
        <v>10</v>
      </c>
      <c r="B15" s="305" t="s">
        <v>130</v>
      </c>
      <c r="C15" s="306"/>
      <c r="D15" s="306"/>
      <c r="E15" s="306"/>
      <c r="F15" s="306"/>
      <c r="G15" s="307"/>
    </row>
    <row r="16" spans="1:7" x14ac:dyDescent="0.25">
      <c r="A16" s="281" t="s">
        <v>11</v>
      </c>
      <c r="B16" s="305" t="s">
        <v>162</v>
      </c>
      <c r="C16" s="306"/>
      <c r="D16" s="306"/>
      <c r="E16" s="306"/>
      <c r="F16" s="306"/>
      <c r="G16" s="307"/>
    </row>
    <row r="17" spans="1:7" x14ac:dyDescent="0.25">
      <c r="A17" s="281" t="s">
        <v>12</v>
      </c>
      <c r="B17" s="305" t="s">
        <v>96</v>
      </c>
      <c r="C17" s="306"/>
      <c r="D17" s="306"/>
      <c r="E17" s="306"/>
      <c r="F17" s="306"/>
      <c r="G17" s="307"/>
    </row>
    <row r="18" spans="1:7" x14ac:dyDescent="0.25">
      <c r="A18" s="281" t="s">
        <v>13</v>
      </c>
      <c r="B18" s="305" t="s">
        <v>125</v>
      </c>
      <c r="C18" s="306"/>
      <c r="D18" s="306"/>
      <c r="E18" s="306"/>
      <c r="F18" s="306"/>
      <c r="G18" s="307"/>
    </row>
    <row r="19" spans="1:7" x14ac:dyDescent="0.25">
      <c r="A19" s="281" t="s">
        <v>14</v>
      </c>
      <c r="B19" s="305" t="s">
        <v>103</v>
      </c>
      <c r="C19" s="306"/>
      <c r="D19" s="306"/>
      <c r="E19" s="306"/>
      <c r="F19" s="306"/>
      <c r="G19" s="307"/>
    </row>
    <row r="20" spans="1:7" x14ac:dyDescent="0.25">
      <c r="A20" s="281" t="s">
        <v>15</v>
      </c>
      <c r="B20" s="305" t="s">
        <v>152</v>
      </c>
      <c r="C20" s="306"/>
      <c r="D20" s="306"/>
      <c r="E20" s="306"/>
      <c r="F20" s="306"/>
      <c r="G20" s="307"/>
    </row>
    <row r="21" spans="1:7" ht="18.75" x14ac:dyDescent="0.25">
      <c r="A21" s="324" t="s">
        <v>58</v>
      </c>
      <c r="B21" s="324"/>
      <c r="C21" s="179"/>
      <c r="D21" s="179"/>
      <c r="E21" s="179"/>
      <c r="F21" s="179"/>
      <c r="G21" s="180"/>
    </row>
    <row r="22" spans="1:7" x14ac:dyDescent="0.25">
      <c r="A22" s="281" t="s">
        <v>16</v>
      </c>
      <c r="B22" s="305" t="s">
        <v>171</v>
      </c>
      <c r="C22" s="306"/>
      <c r="D22" s="306"/>
      <c r="E22" s="306"/>
      <c r="F22" s="306"/>
      <c r="G22" s="307"/>
    </row>
    <row r="23" spans="1:7" x14ac:dyDescent="0.25">
      <c r="A23" s="281" t="s">
        <v>17</v>
      </c>
      <c r="B23" s="305" t="s">
        <v>202</v>
      </c>
      <c r="C23" s="306"/>
      <c r="D23" s="306"/>
      <c r="E23" s="306"/>
      <c r="F23" s="306"/>
      <c r="G23" s="307"/>
    </row>
    <row r="24" spans="1:7" x14ac:dyDescent="0.25">
      <c r="A24" s="281" t="s">
        <v>18</v>
      </c>
      <c r="B24" s="305" t="s">
        <v>122</v>
      </c>
      <c r="C24" s="306"/>
      <c r="D24" s="306"/>
      <c r="E24" s="306"/>
      <c r="F24" s="306"/>
      <c r="G24" s="307"/>
    </row>
    <row r="25" spans="1:7" x14ac:dyDescent="0.25">
      <c r="A25" s="281" t="s">
        <v>236</v>
      </c>
      <c r="B25" s="318" t="s">
        <v>139</v>
      </c>
      <c r="C25" s="319"/>
      <c r="D25" s="319"/>
      <c r="E25" s="319"/>
      <c r="F25" s="319"/>
      <c r="G25" s="320"/>
    </row>
    <row r="26" spans="1:7" x14ac:dyDescent="0.25">
      <c r="A26" s="281" t="s">
        <v>19</v>
      </c>
      <c r="B26" s="305" t="s">
        <v>140</v>
      </c>
      <c r="C26" s="306"/>
      <c r="D26" s="306"/>
      <c r="E26" s="306"/>
      <c r="F26" s="306"/>
      <c r="G26" s="307"/>
    </row>
    <row r="27" spans="1:7" x14ac:dyDescent="0.25">
      <c r="A27" s="283" t="s">
        <v>20</v>
      </c>
      <c r="B27" s="305" t="s">
        <v>184</v>
      </c>
      <c r="C27" s="306"/>
      <c r="D27" s="306"/>
      <c r="E27" s="306"/>
      <c r="F27" s="306"/>
      <c r="G27" s="307"/>
    </row>
    <row r="28" spans="1:7" ht="30.75" customHeight="1" x14ac:dyDescent="0.25">
      <c r="A28" s="281" t="s">
        <v>21</v>
      </c>
      <c r="B28" s="315" t="s">
        <v>214</v>
      </c>
      <c r="C28" s="316"/>
      <c r="D28" s="316"/>
      <c r="E28" s="316"/>
      <c r="F28" s="316"/>
      <c r="G28" s="317"/>
    </row>
    <row r="29" spans="1:7" ht="18" customHeight="1" x14ac:dyDescent="0.25">
      <c r="A29" s="281" t="s">
        <v>97</v>
      </c>
      <c r="B29" s="315" t="s">
        <v>215</v>
      </c>
      <c r="C29" s="316"/>
      <c r="D29" s="316"/>
      <c r="E29" s="316"/>
      <c r="F29" s="316"/>
      <c r="G29" s="317"/>
    </row>
    <row r="30" spans="1:7" x14ac:dyDescent="0.25">
      <c r="A30" s="281" t="s">
        <v>98</v>
      </c>
      <c r="B30" s="305" t="s">
        <v>185</v>
      </c>
      <c r="C30" s="306"/>
      <c r="D30" s="306"/>
      <c r="E30" s="306"/>
      <c r="F30" s="306"/>
      <c r="G30" s="307"/>
    </row>
    <row r="31" spans="1:7" ht="33" customHeight="1" x14ac:dyDescent="0.25">
      <c r="A31" s="281" t="s">
        <v>22</v>
      </c>
      <c r="B31" s="315" t="s">
        <v>196</v>
      </c>
      <c r="C31" s="316"/>
      <c r="D31" s="316"/>
      <c r="E31" s="316"/>
      <c r="F31" s="316"/>
      <c r="G31" s="317"/>
    </row>
    <row r="32" spans="1:7" x14ac:dyDescent="0.25">
      <c r="A32" s="281" t="s">
        <v>23</v>
      </c>
      <c r="B32" s="305" t="s">
        <v>150</v>
      </c>
      <c r="C32" s="306"/>
      <c r="D32" s="306"/>
      <c r="E32" s="306"/>
      <c r="F32" s="306"/>
      <c r="G32" s="307"/>
    </row>
    <row r="33" spans="1:7" x14ac:dyDescent="0.25">
      <c r="A33" s="281" t="s">
        <v>24</v>
      </c>
      <c r="B33" s="305" t="s">
        <v>165</v>
      </c>
      <c r="C33" s="306"/>
      <c r="D33" s="306"/>
      <c r="E33" s="306"/>
      <c r="F33" s="306"/>
      <c r="G33" s="307"/>
    </row>
    <row r="34" spans="1:7" x14ac:dyDescent="0.25">
      <c r="A34" s="281" t="s">
        <v>25</v>
      </c>
      <c r="B34" s="305" t="s">
        <v>208</v>
      </c>
      <c r="C34" s="306"/>
      <c r="D34" s="306"/>
      <c r="E34" s="306"/>
      <c r="F34" s="306"/>
      <c r="G34" s="307"/>
    </row>
    <row r="35" spans="1:7" x14ac:dyDescent="0.25">
      <c r="A35" s="281" t="s">
        <v>26</v>
      </c>
      <c r="B35" s="305" t="s">
        <v>243</v>
      </c>
      <c r="C35" s="306"/>
      <c r="D35" s="306"/>
      <c r="E35" s="306"/>
      <c r="F35" s="306"/>
      <c r="G35" s="307"/>
    </row>
    <row r="36" spans="1:7" s="125" customFormat="1" x14ac:dyDescent="0.25">
      <c r="A36" s="281" t="s">
        <v>72</v>
      </c>
      <c r="B36" s="215" t="s">
        <v>179</v>
      </c>
      <c r="C36" s="214"/>
      <c r="D36" s="214"/>
      <c r="E36" s="214"/>
      <c r="F36" s="214"/>
      <c r="G36" s="214"/>
    </row>
    <row r="37" spans="1:7" s="125" customFormat="1" x14ac:dyDescent="0.25">
      <c r="A37" s="281" t="s">
        <v>27</v>
      </c>
      <c r="B37" s="215" t="s">
        <v>180</v>
      </c>
      <c r="C37" s="214"/>
      <c r="D37" s="214"/>
      <c r="E37" s="214"/>
      <c r="F37" s="214"/>
      <c r="G37" s="214"/>
    </row>
    <row r="38" spans="1:7" x14ac:dyDescent="0.25">
      <c r="A38" s="281" t="s">
        <v>166</v>
      </c>
      <c r="B38" s="308" t="s">
        <v>172</v>
      </c>
      <c r="C38" s="309"/>
      <c r="D38" s="309"/>
      <c r="E38" s="309"/>
      <c r="F38" s="309"/>
      <c r="G38" s="309"/>
    </row>
    <row r="39" spans="1:7" x14ac:dyDescent="0.25">
      <c r="A39" s="281" t="s">
        <v>167</v>
      </c>
      <c r="B39" s="310" t="s">
        <v>173</v>
      </c>
      <c r="C39" s="311"/>
      <c r="D39" s="311"/>
      <c r="E39" s="311"/>
      <c r="F39" s="311"/>
      <c r="G39" s="312"/>
    </row>
    <row r="40" spans="1:7" x14ac:dyDescent="0.25">
      <c r="A40" s="281" t="s">
        <v>168</v>
      </c>
      <c r="B40" s="305" t="s">
        <v>205</v>
      </c>
      <c r="C40" s="306"/>
      <c r="D40" s="306"/>
      <c r="E40" s="306"/>
      <c r="F40" s="306"/>
      <c r="G40" s="307"/>
    </row>
    <row r="41" spans="1:7" x14ac:dyDescent="0.25">
      <c r="A41" s="281" t="s">
        <v>28</v>
      </c>
      <c r="B41" s="313" t="s">
        <v>206</v>
      </c>
      <c r="C41" s="314"/>
      <c r="D41" s="314"/>
      <c r="E41" s="314"/>
      <c r="F41" s="314"/>
      <c r="G41" s="314"/>
    </row>
    <row r="42" spans="1:7" x14ac:dyDescent="0.25">
      <c r="A42" s="281" t="s">
        <v>235</v>
      </c>
      <c r="B42" s="315" t="s">
        <v>73</v>
      </c>
      <c r="C42" s="316"/>
      <c r="D42" s="316"/>
      <c r="E42" s="316"/>
      <c r="F42" s="316"/>
      <c r="G42" s="317"/>
    </row>
    <row r="43" spans="1:7" x14ac:dyDescent="0.25">
      <c r="A43" s="281" t="s">
        <v>234</v>
      </c>
      <c r="B43" s="305" t="s">
        <v>222</v>
      </c>
      <c r="C43" s="306"/>
      <c r="D43" s="306"/>
      <c r="E43" s="306"/>
      <c r="F43" s="306"/>
      <c r="G43" s="307"/>
    </row>
    <row r="44" spans="1:7" x14ac:dyDescent="0.25">
      <c r="A44" s="281" t="s">
        <v>233</v>
      </c>
      <c r="B44" s="303" t="s">
        <v>223</v>
      </c>
      <c r="C44" s="304"/>
      <c r="D44" s="304"/>
      <c r="E44" s="304"/>
      <c r="F44" s="304"/>
      <c r="G44" s="304"/>
    </row>
    <row r="45" spans="1:7" x14ac:dyDescent="0.25">
      <c r="A45" s="281" t="s">
        <v>232</v>
      </c>
      <c r="B45" s="303" t="s">
        <v>242</v>
      </c>
      <c r="C45" s="304"/>
      <c r="D45" s="304"/>
      <c r="E45" s="304"/>
      <c r="F45" s="304"/>
      <c r="G45" s="304"/>
    </row>
    <row r="68" spans="2:2" x14ac:dyDescent="0.25">
      <c r="B68" s="73"/>
    </row>
    <row r="69" spans="2:2" x14ac:dyDescent="0.25">
      <c r="B69" s="73"/>
    </row>
    <row r="70" spans="2:2" x14ac:dyDescent="0.25">
      <c r="B70" s="73"/>
    </row>
    <row r="71" spans="2:2" x14ac:dyDescent="0.25">
      <c r="B71" s="73"/>
    </row>
    <row r="72" spans="2:2" x14ac:dyDescent="0.25">
      <c r="B72" s="73"/>
    </row>
    <row r="73" spans="2:2" x14ac:dyDescent="0.25">
      <c r="B73" s="74"/>
    </row>
    <row r="74" spans="2:2" x14ac:dyDescent="0.25">
      <c r="B74" s="73"/>
    </row>
    <row r="75" spans="2:2" x14ac:dyDescent="0.25">
      <c r="B75" s="73"/>
    </row>
    <row r="76" spans="2:2" x14ac:dyDescent="0.25">
      <c r="B76" s="73"/>
    </row>
    <row r="77" spans="2:2" x14ac:dyDescent="0.25">
      <c r="B77" s="73"/>
    </row>
    <row r="78" spans="2:2" x14ac:dyDescent="0.25">
      <c r="B78" s="73"/>
    </row>
    <row r="79" spans="2:2" x14ac:dyDescent="0.25">
      <c r="B79" s="73"/>
    </row>
    <row r="80" spans="2:2" x14ac:dyDescent="0.25">
      <c r="B80" s="73"/>
    </row>
    <row r="81" spans="2:2" x14ac:dyDescent="0.25">
      <c r="B81" s="73"/>
    </row>
    <row r="82" spans="2:2" x14ac:dyDescent="0.25">
      <c r="B82" s="73"/>
    </row>
    <row r="83" spans="2:2" x14ac:dyDescent="0.25">
      <c r="B83" s="73"/>
    </row>
    <row r="84" spans="2:2" x14ac:dyDescent="0.25">
      <c r="B84" s="73"/>
    </row>
    <row r="85" spans="2:2" x14ac:dyDescent="0.25">
      <c r="B85" s="73"/>
    </row>
  </sheetData>
  <mergeCells count="42">
    <mergeCell ref="A1:G1"/>
    <mergeCell ref="B3:G3"/>
    <mergeCell ref="B4:G4"/>
    <mergeCell ref="B5:G5"/>
    <mergeCell ref="B6:G6"/>
    <mergeCell ref="B7:G7"/>
    <mergeCell ref="A2:B2"/>
    <mergeCell ref="A11:B11"/>
    <mergeCell ref="B22:G22"/>
    <mergeCell ref="B9:G9"/>
    <mergeCell ref="B10:G1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A21:B21"/>
    <mergeCell ref="B34:G34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45:G45"/>
    <mergeCell ref="B43:G43"/>
    <mergeCell ref="B44:G44"/>
    <mergeCell ref="B35:G35"/>
    <mergeCell ref="B38:G38"/>
    <mergeCell ref="B39:G39"/>
    <mergeCell ref="B40:G40"/>
    <mergeCell ref="B41:G41"/>
    <mergeCell ref="B42:G42"/>
  </mergeCells>
  <hyperlinks>
    <hyperlink ref="A3" location="'1'!A1" display="График 1"/>
    <hyperlink ref="A4:A10" location="'1'!A1" display="График 1"/>
    <hyperlink ref="A4" location="'2'!A1" display="'2'!A1"/>
    <hyperlink ref="A5" location="'3'!A1" display="'3'!A1"/>
    <hyperlink ref="A6" location="'4'!A1" display="'4'!A1"/>
    <hyperlink ref="A7" location="'5'!A1" display="'5'!A1"/>
    <hyperlink ref="A9" location="'7'!A1" display="'7'!A1"/>
    <hyperlink ref="A10" location="'8'!A1" display="График 8"/>
    <hyperlink ref="A12" location="'9'!A1" display="График 9"/>
    <hyperlink ref="A13" location="'10'!A1" display="График 10"/>
    <hyperlink ref="A14" location="'11'!A1" display="График 11"/>
    <hyperlink ref="A15:A20" location="'11'!A1" display="График 11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2" location="'18'!A1" display="График 18"/>
    <hyperlink ref="A23" location="'19'!A1" display="График 19"/>
    <hyperlink ref="A24" location="'20'!A1" display="График 20"/>
    <hyperlink ref="A25" location="'21'!A1" display="График 21"/>
    <hyperlink ref="A26" location="'22'!A1" display="График 22"/>
    <hyperlink ref="A27" location="'23'!A1" display="График 23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36" location="'32'!A1" display="График 32"/>
    <hyperlink ref="A37" location="'33'!A1" display="График 33"/>
    <hyperlink ref="A8" location="'6'!A1" display="График 6"/>
    <hyperlink ref="A15" location="'12'!A1" display="График 12"/>
    <hyperlink ref="A45" location="'41'!A1" display="График 41"/>
  </hyperlinks>
  <pageMargins left="0.7" right="0.7" top="0.75" bottom="0.75" header="0.3" footer="0.3"/>
  <pageSetup paperSize="9" scale="88" orientation="portrait" r:id="rId1"/>
  <rowBreaks count="1" manualBreakCount="1">
    <brk id="4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5" tint="0.59999389629810485"/>
  </sheetPr>
  <dimension ref="A1:S636"/>
  <sheetViews>
    <sheetView showGridLines="0" view="pageBreakPreview" topLeftCell="B1" zoomScale="85" zoomScaleNormal="100" zoomScaleSheetLayoutView="85" workbookViewId="0">
      <selection activeCell="P261" sqref="P261:S261"/>
    </sheetView>
  </sheetViews>
  <sheetFormatPr defaultColWidth="9.140625" defaultRowHeight="15" x14ac:dyDescent="0.25"/>
  <cols>
    <col min="1" max="1" width="12.42578125" customWidth="1"/>
    <col min="2" max="2" width="9.28515625" style="15" customWidth="1"/>
    <col min="3" max="4" width="8.28515625" style="15" bestFit="1" customWidth="1"/>
    <col min="5" max="5" width="8.42578125" style="15" bestFit="1" customWidth="1"/>
    <col min="6" max="9" width="7.140625" customWidth="1"/>
    <col min="10" max="10" width="1.5703125" style="57" customWidth="1"/>
    <col min="11" max="18" width="7.28515625" customWidth="1"/>
  </cols>
  <sheetData>
    <row r="1" spans="1:19" x14ac:dyDescent="0.25">
      <c r="A1" s="44" t="s">
        <v>164</v>
      </c>
      <c r="B1" s="347" t="str">
        <f>INDEX(Содержание!$B$3:$G$44,MATCH(A1,Содержание!$A$3:$A$44,0),1)</f>
        <v>Коридор процентных ставок и ставка TONIA</v>
      </c>
      <c r="C1" s="348"/>
      <c r="D1" s="348"/>
      <c r="E1" s="348"/>
      <c r="F1" s="348"/>
      <c r="G1" s="348"/>
      <c r="H1" s="348"/>
      <c r="I1" s="348"/>
    </row>
    <row r="2" spans="1:19" ht="25.5" x14ac:dyDescent="0.25">
      <c r="A2" s="47" t="s">
        <v>35</v>
      </c>
      <c r="B2" s="137" t="s">
        <v>42</v>
      </c>
      <c r="C2" s="358" t="s">
        <v>43</v>
      </c>
      <c r="D2" s="358"/>
      <c r="E2" s="136" t="s">
        <v>44</v>
      </c>
      <c r="F2" s="359" t="s">
        <v>32</v>
      </c>
      <c r="G2" s="360"/>
      <c r="H2" s="360"/>
      <c r="I2" s="361"/>
    </row>
    <row r="3" spans="1:19" hidden="1" x14ac:dyDescent="0.25">
      <c r="A3" s="30">
        <v>44566</v>
      </c>
      <c r="B3" s="29">
        <v>9.9700000000000006</v>
      </c>
      <c r="C3" s="29">
        <v>8.75</v>
      </c>
      <c r="D3" s="29">
        <v>10.75</v>
      </c>
      <c r="E3" s="29">
        <v>9.75</v>
      </c>
      <c r="F3" s="362" t="s">
        <v>38</v>
      </c>
      <c r="G3" s="363"/>
      <c r="H3" s="363"/>
      <c r="I3" s="364"/>
    </row>
    <row r="4" spans="1:19" hidden="1" x14ac:dyDescent="0.25">
      <c r="A4" s="30">
        <v>44571</v>
      </c>
      <c r="B4" s="29">
        <v>10.35</v>
      </c>
      <c r="C4" s="29">
        <v>8.75</v>
      </c>
      <c r="D4" s="29">
        <v>10.75</v>
      </c>
      <c r="E4" s="29">
        <v>9.75</v>
      </c>
      <c r="F4" s="362" t="s">
        <v>53</v>
      </c>
      <c r="G4" s="363"/>
      <c r="H4" s="363"/>
      <c r="I4" s="364"/>
    </row>
    <row r="5" spans="1:19" hidden="1" x14ac:dyDescent="0.25">
      <c r="A5" s="30">
        <v>44572</v>
      </c>
      <c r="B5" s="29">
        <v>9.99</v>
      </c>
      <c r="C5" s="29">
        <v>8.75</v>
      </c>
      <c r="D5" s="29">
        <v>10.75</v>
      </c>
      <c r="E5" s="29">
        <v>9.75</v>
      </c>
    </row>
    <row r="6" spans="1:19" hidden="1" x14ac:dyDescent="0.25">
      <c r="A6" s="30">
        <v>44573</v>
      </c>
      <c r="B6" s="29">
        <v>9.7100000000000009</v>
      </c>
      <c r="C6" s="29">
        <v>8.75</v>
      </c>
      <c r="D6" s="29">
        <v>10.75</v>
      </c>
      <c r="E6" s="29">
        <v>9.75</v>
      </c>
    </row>
    <row r="7" spans="1:19" hidden="1" x14ac:dyDescent="0.25">
      <c r="A7" s="30">
        <v>44574</v>
      </c>
      <c r="B7" s="29">
        <v>9.6199999999999992</v>
      </c>
      <c r="C7" s="29">
        <v>8.75</v>
      </c>
      <c r="D7" s="29">
        <v>10.75</v>
      </c>
      <c r="E7" s="29">
        <v>9.75</v>
      </c>
    </row>
    <row r="8" spans="1:19" hidden="1" x14ac:dyDescent="0.25">
      <c r="A8" s="30">
        <v>44575</v>
      </c>
      <c r="B8" s="29">
        <v>9.4700000000000006</v>
      </c>
      <c r="C8" s="29">
        <v>8.75</v>
      </c>
      <c r="D8" s="29">
        <v>10.75</v>
      </c>
      <c r="E8" s="29">
        <v>9.75</v>
      </c>
    </row>
    <row r="9" spans="1:19" hidden="1" x14ac:dyDescent="0.25">
      <c r="A9" s="30">
        <v>44578</v>
      </c>
      <c r="B9" s="29">
        <v>9.3800000000000008</v>
      </c>
      <c r="C9" s="29">
        <v>8.75</v>
      </c>
      <c r="D9" s="29">
        <v>10.75</v>
      </c>
      <c r="E9" s="29">
        <v>9.75</v>
      </c>
    </row>
    <row r="10" spans="1:19" hidden="1" x14ac:dyDescent="0.25">
      <c r="A10" s="30">
        <v>44579</v>
      </c>
      <c r="B10" s="29">
        <v>9.6</v>
      </c>
      <c r="C10" s="29">
        <v>8.75</v>
      </c>
      <c r="D10" s="29">
        <v>10.75</v>
      </c>
      <c r="E10" s="29">
        <v>9.75</v>
      </c>
    </row>
    <row r="11" spans="1:19" hidden="1" x14ac:dyDescent="0.25">
      <c r="A11" s="30">
        <v>44580</v>
      </c>
      <c r="B11" s="29">
        <v>10.15</v>
      </c>
      <c r="C11" s="29">
        <v>8.75</v>
      </c>
      <c r="D11" s="29">
        <v>10.75</v>
      </c>
      <c r="E11" s="29">
        <v>9.75</v>
      </c>
    </row>
    <row r="12" spans="1:19" hidden="1" x14ac:dyDescent="0.25">
      <c r="A12" s="30">
        <v>44581</v>
      </c>
      <c r="B12" s="29">
        <v>10.46</v>
      </c>
      <c r="C12" s="29">
        <v>8.75</v>
      </c>
      <c r="D12" s="29">
        <v>10.75</v>
      </c>
      <c r="E12" s="29">
        <v>9.75</v>
      </c>
    </row>
    <row r="13" spans="1:19" hidden="1" x14ac:dyDescent="0.25">
      <c r="A13" s="30">
        <v>44582</v>
      </c>
      <c r="B13" s="29">
        <v>10.54</v>
      </c>
      <c r="C13" s="29">
        <v>8.75</v>
      </c>
      <c r="D13" s="29">
        <v>10.75</v>
      </c>
      <c r="E13" s="29">
        <v>9.75</v>
      </c>
    </row>
    <row r="14" spans="1:19" hidden="1" x14ac:dyDescent="0.25">
      <c r="A14" s="30">
        <v>44585</v>
      </c>
      <c r="B14" s="29">
        <v>10.51</v>
      </c>
      <c r="C14" s="29">
        <v>9.25</v>
      </c>
      <c r="D14" s="29">
        <v>11.25</v>
      </c>
      <c r="E14" s="29">
        <v>9.75</v>
      </c>
    </row>
    <row r="15" spans="1:19" hidden="1" x14ac:dyDescent="0.25">
      <c r="A15" s="30">
        <v>44586</v>
      </c>
      <c r="B15" s="29">
        <v>11.03</v>
      </c>
      <c r="C15" s="29">
        <v>9.25</v>
      </c>
      <c r="D15" s="29">
        <v>11.25</v>
      </c>
      <c r="E15" s="29">
        <v>10.25</v>
      </c>
    </row>
    <row r="16" spans="1:19" hidden="1" x14ac:dyDescent="0.25">
      <c r="A16" s="30">
        <v>44587</v>
      </c>
      <c r="B16" s="29">
        <v>11.05</v>
      </c>
      <c r="C16" s="29">
        <v>9.25</v>
      </c>
      <c r="D16" s="29">
        <v>11.25</v>
      </c>
      <c r="E16" s="29">
        <v>10.25</v>
      </c>
      <c r="P16" s="331" t="s">
        <v>0</v>
      </c>
      <c r="Q16" s="331"/>
      <c r="R16" s="331"/>
      <c r="S16" s="331"/>
    </row>
    <row r="17" spans="1:5" hidden="1" x14ac:dyDescent="0.25">
      <c r="A17" s="30">
        <v>44588</v>
      </c>
      <c r="B17" s="29">
        <v>11.04</v>
      </c>
      <c r="C17" s="29">
        <v>9.25</v>
      </c>
      <c r="D17" s="29">
        <v>11.25</v>
      </c>
      <c r="E17" s="29">
        <v>10.25</v>
      </c>
    </row>
    <row r="18" spans="1:5" hidden="1" x14ac:dyDescent="0.25">
      <c r="A18" s="30">
        <v>44589</v>
      </c>
      <c r="B18" s="29">
        <v>10.99</v>
      </c>
      <c r="C18" s="29">
        <v>9.25</v>
      </c>
      <c r="D18" s="29">
        <v>11.25</v>
      </c>
      <c r="E18" s="29">
        <v>10.25</v>
      </c>
    </row>
    <row r="19" spans="1:5" hidden="1" x14ac:dyDescent="0.25">
      <c r="A19" s="30">
        <v>44592</v>
      </c>
      <c r="B19" s="29">
        <v>11.02</v>
      </c>
      <c r="C19" s="29">
        <v>9.25</v>
      </c>
      <c r="D19" s="29">
        <v>11.25</v>
      </c>
      <c r="E19" s="29">
        <v>10.25</v>
      </c>
    </row>
    <row r="20" spans="1:5" hidden="1" x14ac:dyDescent="0.25">
      <c r="A20" s="30">
        <v>44593</v>
      </c>
      <c r="B20" s="29">
        <v>11.03</v>
      </c>
      <c r="C20" s="29">
        <v>9.25</v>
      </c>
      <c r="D20" s="29">
        <v>11.25</v>
      </c>
      <c r="E20" s="29">
        <v>10.25</v>
      </c>
    </row>
    <row r="21" spans="1:5" hidden="1" x14ac:dyDescent="0.25">
      <c r="A21" s="30">
        <v>44594</v>
      </c>
      <c r="B21" s="29">
        <v>11.08</v>
      </c>
      <c r="C21" s="29">
        <v>9.25</v>
      </c>
      <c r="D21" s="29">
        <v>11.25</v>
      </c>
      <c r="E21" s="29">
        <v>10.25</v>
      </c>
    </row>
    <row r="22" spans="1:5" hidden="1" x14ac:dyDescent="0.25">
      <c r="A22" s="30">
        <v>44595</v>
      </c>
      <c r="B22" s="29">
        <v>11.03</v>
      </c>
      <c r="C22" s="29">
        <v>9.25</v>
      </c>
      <c r="D22" s="29">
        <v>11.25</v>
      </c>
      <c r="E22" s="29">
        <v>10.25</v>
      </c>
    </row>
    <row r="23" spans="1:5" hidden="1" x14ac:dyDescent="0.25">
      <c r="A23" s="30">
        <v>44596</v>
      </c>
      <c r="B23" s="29">
        <v>10.68</v>
      </c>
      <c r="C23" s="29">
        <v>9.25</v>
      </c>
      <c r="D23" s="29">
        <v>11.25</v>
      </c>
      <c r="E23" s="29">
        <v>10.25</v>
      </c>
    </row>
    <row r="24" spans="1:5" hidden="1" x14ac:dyDescent="0.25">
      <c r="A24" s="30">
        <v>44599</v>
      </c>
      <c r="B24" s="29">
        <v>10.7</v>
      </c>
      <c r="C24" s="29">
        <v>9.25</v>
      </c>
      <c r="D24" s="29">
        <v>11.25</v>
      </c>
      <c r="E24" s="29">
        <v>10.25</v>
      </c>
    </row>
    <row r="25" spans="1:5" hidden="1" x14ac:dyDescent="0.25">
      <c r="A25" s="30">
        <v>44600</v>
      </c>
      <c r="B25" s="29">
        <v>9.92</v>
      </c>
      <c r="C25" s="29">
        <v>9.25</v>
      </c>
      <c r="D25" s="29">
        <v>11.25</v>
      </c>
      <c r="E25" s="29">
        <v>10.25</v>
      </c>
    </row>
    <row r="26" spans="1:5" hidden="1" x14ac:dyDescent="0.25">
      <c r="A26" s="30">
        <v>44601</v>
      </c>
      <c r="B26" s="29">
        <v>10.08</v>
      </c>
      <c r="C26" s="29">
        <v>9.25</v>
      </c>
      <c r="D26" s="29">
        <v>11.25</v>
      </c>
      <c r="E26" s="29">
        <v>10.25</v>
      </c>
    </row>
    <row r="27" spans="1:5" hidden="1" x14ac:dyDescent="0.25">
      <c r="A27" s="30">
        <v>44602</v>
      </c>
      <c r="B27" s="29">
        <v>10.09</v>
      </c>
      <c r="C27" s="29">
        <v>9.25</v>
      </c>
      <c r="D27" s="29">
        <v>11.25</v>
      </c>
      <c r="E27" s="29">
        <v>10.25</v>
      </c>
    </row>
    <row r="28" spans="1:5" hidden="1" x14ac:dyDescent="0.25">
      <c r="A28" s="30">
        <v>44603</v>
      </c>
      <c r="B28" s="29">
        <v>10.210000000000001</v>
      </c>
      <c r="C28" s="29">
        <v>9.25</v>
      </c>
      <c r="D28" s="29">
        <v>11.25</v>
      </c>
      <c r="E28" s="29">
        <v>10.25</v>
      </c>
    </row>
    <row r="29" spans="1:5" hidden="1" x14ac:dyDescent="0.25">
      <c r="A29" s="30">
        <v>44606</v>
      </c>
      <c r="B29" s="29">
        <v>10.24</v>
      </c>
      <c r="C29" s="29">
        <v>9.25</v>
      </c>
      <c r="D29" s="29">
        <v>11.25</v>
      </c>
      <c r="E29" s="29">
        <v>10.25</v>
      </c>
    </row>
    <row r="30" spans="1:5" hidden="1" x14ac:dyDescent="0.25">
      <c r="A30" s="30">
        <v>44607</v>
      </c>
      <c r="B30" s="29">
        <v>10.050000000000001</v>
      </c>
      <c r="C30" s="29">
        <v>9.25</v>
      </c>
      <c r="D30" s="29">
        <v>11.25</v>
      </c>
      <c r="E30" s="29">
        <v>10.25</v>
      </c>
    </row>
    <row r="31" spans="1:5" hidden="1" x14ac:dyDescent="0.25">
      <c r="A31" s="30">
        <v>44608</v>
      </c>
      <c r="B31" s="29">
        <v>10.02</v>
      </c>
      <c r="C31" s="29">
        <v>9.25</v>
      </c>
      <c r="D31" s="29">
        <v>11.25</v>
      </c>
      <c r="E31" s="29">
        <v>10.25</v>
      </c>
    </row>
    <row r="32" spans="1:5" hidden="1" x14ac:dyDescent="0.25">
      <c r="A32" s="30">
        <v>44609</v>
      </c>
      <c r="B32" s="29">
        <v>9.86</v>
      </c>
      <c r="C32" s="29">
        <v>9.25</v>
      </c>
      <c r="D32" s="29">
        <v>11.25</v>
      </c>
      <c r="E32" s="29">
        <v>10.25</v>
      </c>
    </row>
    <row r="33" spans="1:5" hidden="1" x14ac:dyDescent="0.25">
      <c r="A33" s="30">
        <v>44610</v>
      </c>
      <c r="B33" s="29">
        <v>9.8800000000000008</v>
      </c>
      <c r="C33" s="29">
        <v>9.25</v>
      </c>
      <c r="D33" s="29">
        <v>11.25</v>
      </c>
      <c r="E33" s="29">
        <v>10.25</v>
      </c>
    </row>
    <row r="34" spans="1:5" hidden="1" x14ac:dyDescent="0.25">
      <c r="A34" s="30">
        <v>44613</v>
      </c>
      <c r="B34" s="29">
        <v>10.24</v>
      </c>
      <c r="C34" s="29">
        <v>9.25</v>
      </c>
      <c r="D34" s="29">
        <v>11.25</v>
      </c>
      <c r="E34" s="29">
        <v>10.25</v>
      </c>
    </row>
    <row r="35" spans="1:5" hidden="1" x14ac:dyDescent="0.25">
      <c r="A35" s="30">
        <v>44614</v>
      </c>
      <c r="B35" s="29">
        <v>11.05</v>
      </c>
      <c r="C35" s="29">
        <v>9.25</v>
      </c>
      <c r="D35" s="29">
        <v>11.25</v>
      </c>
      <c r="E35" s="29">
        <v>10.25</v>
      </c>
    </row>
    <row r="36" spans="1:5" hidden="1" x14ac:dyDescent="0.25">
      <c r="A36" s="30">
        <v>44615</v>
      </c>
      <c r="B36" s="29">
        <v>11.05</v>
      </c>
      <c r="C36" s="29">
        <v>9.25</v>
      </c>
      <c r="D36" s="29">
        <v>11.25</v>
      </c>
      <c r="E36" s="29">
        <v>10.25</v>
      </c>
    </row>
    <row r="37" spans="1:5" hidden="1" x14ac:dyDescent="0.25">
      <c r="A37" s="30">
        <v>44616</v>
      </c>
      <c r="B37" s="29">
        <v>14.42</v>
      </c>
      <c r="C37" s="29">
        <v>12.5</v>
      </c>
      <c r="D37" s="29">
        <v>14.5</v>
      </c>
      <c r="E37" s="29">
        <v>13.5</v>
      </c>
    </row>
    <row r="38" spans="1:5" hidden="1" x14ac:dyDescent="0.25">
      <c r="A38" s="30">
        <v>44617</v>
      </c>
      <c r="B38" s="29">
        <v>14.43</v>
      </c>
      <c r="C38" s="29">
        <v>12.5</v>
      </c>
      <c r="D38" s="29">
        <v>14.5</v>
      </c>
      <c r="E38" s="29">
        <v>13.5</v>
      </c>
    </row>
    <row r="39" spans="1:5" hidden="1" x14ac:dyDescent="0.25">
      <c r="A39" s="30">
        <v>44620</v>
      </c>
      <c r="B39" s="29">
        <v>14.47</v>
      </c>
      <c r="C39" s="29">
        <v>12.5</v>
      </c>
      <c r="D39" s="29">
        <v>14.5</v>
      </c>
      <c r="E39" s="29">
        <v>13.5</v>
      </c>
    </row>
    <row r="40" spans="1:5" hidden="1" x14ac:dyDescent="0.25">
      <c r="A40" s="30">
        <v>44621</v>
      </c>
      <c r="B40" s="29">
        <v>14.45</v>
      </c>
      <c r="C40" s="29">
        <v>12.5</v>
      </c>
      <c r="D40" s="29">
        <v>14.5</v>
      </c>
      <c r="E40" s="29">
        <v>13.5</v>
      </c>
    </row>
    <row r="41" spans="1:5" hidden="1" x14ac:dyDescent="0.25">
      <c r="A41" s="30">
        <v>44622</v>
      </c>
      <c r="B41" s="29">
        <v>14.46</v>
      </c>
      <c r="C41" s="29">
        <v>12.5</v>
      </c>
      <c r="D41" s="29">
        <v>14.5</v>
      </c>
      <c r="E41" s="29">
        <v>13.5</v>
      </c>
    </row>
    <row r="42" spans="1:5" hidden="1" x14ac:dyDescent="0.25">
      <c r="A42" s="30">
        <v>44623</v>
      </c>
      <c r="B42" s="29">
        <v>14.45</v>
      </c>
      <c r="C42" s="29">
        <v>12.5</v>
      </c>
      <c r="D42" s="29">
        <v>14.5</v>
      </c>
      <c r="E42" s="29">
        <v>13.5</v>
      </c>
    </row>
    <row r="43" spans="1:5" hidden="1" x14ac:dyDescent="0.25">
      <c r="A43" s="30">
        <v>44624</v>
      </c>
      <c r="B43" s="29">
        <v>14.21</v>
      </c>
      <c r="C43" s="29">
        <v>12.5</v>
      </c>
      <c r="D43" s="29">
        <v>14.5</v>
      </c>
      <c r="E43" s="29">
        <v>13.5</v>
      </c>
    </row>
    <row r="44" spans="1:5" hidden="1" x14ac:dyDescent="0.25">
      <c r="A44" s="30">
        <v>44625</v>
      </c>
      <c r="B44" s="29">
        <v>14.16</v>
      </c>
      <c r="C44" s="29">
        <v>12.5</v>
      </c>
      <c r="D44" s="29">
        <v>14.5</v>
      </c>
      <c r="E44" s="29">
        <v>13.5</v>
      </c>
    </row>
    <row r="45" spans="1:5" hidden="1" x14ac:dyDescent="0.25">
      <c r="A45" s="30">
        <v>44629</v>
      </c>
      <c r="B45" s="29">
        <v>13.83</v>
      </c>
      <c r="C45" s="29">
        <v>12.5</v>
      </c>
      <c r="D45" s="29">
        <v>14.5</v>
      </c>
      <c r="E45" s="29">
        <v>13.5</v>
      </c>
    </row>
    <row r="46" spans="1:5" hidden="1" x14ac:dyDescent="0.25">
      <c r="A46" s="30">
        <v>44630</v>
      </c>
      <c r="B46" s="29">
        <v>13.81</v>
      </c>
      <c r="C46" s="29">
        <v>12.5</v>
      </c>
      <c r="D46" s="29">
        <v>14.5</v>
      </c>
      <c r="E46" s="29">
        <v>13.5</v>
      </c>
    </row>
    <row r="47" spans="1:5" hidden="1" x14ac:dyDescent="0.25">
      <c r="A47" s="30">
        <v>44631</v>
      </c>
      <c r="B47" s="29">
        <v>13.98</v>
      </c>
      <c r="C47" s="29">
        <v>12.5</v>
      </c>
      <c r="D47" s="29">
        <v>14.5</v>
      </c>
      <c r="E47" s="29">
        <v>13.5</v>
      </c>
    </row>
    <row r="48" spans="1:5" hidden="1" x14ac:dyDescent="0.25">
      <c r="A48" s="30">
        <v>44634</v>
      </c>
      <c r="B48" s="29">
        <v>13.88</v>
      </c>
      <c r="C48" s="29">
        <v>12.5</v>
      </c>
      <c r="D48" s="29">
        <v>14.5</v>
      </c>
      <c r="E48" s="29">
        <v>13.5</v>
      </c>
    </row>
    <row r="49" spans="1:5" hidden="1" x14ac:dyDescent="0.25">
      <c r="A49" s="30">
        <v>44635</v>
      </c>
      <c r="B49" s="29">
        <v>14.16</v>
      </c>
      <c r="C49" s="29">
        <v>12.5</v>
      </c>
      <c r="D49" s="29">
        <v>14.5</v>
      </c>
      <c r="E49" s="29">
        <v>13.5</v>
      </c>
    </row>
    <row r="50" spans="1:5" hidden="1" x14ac:dyDescent="0.25">
      <c r="A50" s="30">
        <v>44636</v>
      </c>
      <c r="B50" s="29">
        <v>14.16</v>
      </c>
      <c r="C50" s="29">
        <v>12.5</v>
      </c>
      <c r="D50" s="29">
        <v>14.5</v>
      </c>
      <c r="E50" s="29">
        <v>13.5</v>
      </c>
    </row>
    <row r="51" spans="1:5" hidden="1" x14ac:dyDescent="0.25">
      <c r="A51" s="30">
        <v>44637</v>
      </c>
      <c r="B51" s="29">
        <v>14.26</v>
      </c>
      <c r="C51" s="29">
        <v>12.5</v>
      </c>
      <c r="D51" s="29">
        <v>14.5</v>
      </c>
      <c r="E51" s="29">
        <v>13.5</v>
      </c>
    </row>
    <row r="52" spans="1:5" hidden="1" x14ac:dyDescent="0.25">
      <c r="A52" s="30">
        <v>44638</v>
      </c>
      <c r="B52" s="29">
        <v>14.35</v>
      </c>
      <c r="C52" s="29">
        <v>12.5</v>
      </c>
      <c r="D52" s="29">
        <v>14.5</v>
      </c>
      <c r="E52" s="29">
        <v>13.5</v>
      </c>
    </row>
    <row r="53" spans="1:5" hidden="1" x14ac:dyDescent="0.25">
      <c r="A53" s="30">
        <v>44644</v>
      </c>
      <c r="B53" s="29">
        <v>14.07</v>
      </c>
      <c r="C53" s="29">
        <v>12.5</v>
      </c>
      <c r="D53" s="29">
        <v>14.5</v>
      </c>
      <c r="E53" s="29">
        <v>13.5</v>
      </c>
    </row>
    <row r="54" spans="1:5" hidden="1" x14ac:dyDescent="0.25">
      <c r="A54" s="30">
        <v>44645</v>
      </c>
      <c r="B54" s="29">
        <v>14.01</v>
      </c>
      <c r="C54" s="29">
        <v>12.5</v>
      </c>
      <c r="D54" s="29">
        <v>14.5</v>
      </c>
      <c r="E54" s="29">
        <v>13.5</v>
      </c>
    </row>
    <row r="55" spans="1:5" hidden="1" x14ac:dyDescent="0.25">
      <c r="A55" s="30">
        <v>44648</v>
      </c>
      <c r="B55" s="29">
        <v>13.84</v>
      </c>
      <c r="C55" s="29">
        <v>12.5</v>
      </c>
      <c r="D55" s="29">
        <v>14.5</v>
      </c>
      <c r="E55" s="29">
        <v>13.5</v>
      </c>
    </row>
    <row r="56" spans="1:5" hidden="1" x14ac:dyDescent="0.25">
      <c r="A56" s="30">
        <v>44649</v>
      </c>
      <c r="B56" s="29">
        <v>13.83</v>
      </c>
      <c r="C56" s="29">
        <v>12.5</v>
      </c>
      <c r="D56" s="29">
        <v>14.5</v>
      </c>
      <c r="E56" s="29">
        <v>13.5</v>
      </c>
    </row>
    <row r="57" spans="1:5" hidden="1" x14ac:dyDescent="0.25">
      <c r="A57" s="30">
        <v>44650</v>
      </c>
      <c r="B57" s="29">
        <v>13.69</v>
      </c>
      <c r="C57" s="29">
        <v>12.5</v>
      </c>
      <c r="D57" s="29">
        <v>14.5</v>
      </c>
      <c r="E57" s="29">
        <v>13.5</v>
      </c>
    </row>
    <row r="58" spans="1:5" hidden="1" x14ac:dyDescent="0.25">
      <c r="A58" s="30">
        <v>44651</v>
      </c>
      <c r="B58" s="29">
        <v>13.7</v>
      </c>
      <c r="C58" s="29">
        <v>12.5</v>
      </c>
      <c r="D58" s="29">
        <v>14.5</v>
      </c>
      <c r="E58" s="29">
        <v>13.5</v>
      </c>
    </row>
    <row r="59" spans="1:5" hidden="1" x14ac:dyDescent="0.25">
      <c r="A59" s="30">
        <v>44652</v>
      </c>
      <c r="B59" s="29">
        <v>13.22</v>
      </c>
      <c r="C59" s="29">
        <v>12.5</v>
      </c>
      <c r="D59" s="29">
        <v>14.5</v>
      </c>
      <c r="E59" s="29">
        <v>13.5</v>
      </c>
    </row>
    <row r="60" spans="1:5" hidden="1" x14ac:dyDescent="0.25">
      <c r="A60" s="30">
        <v>44655</v>
      </c>
      <c r="B60" s="29">
        <v>13.17</v>
      </c>
      <c r="C60" s="29">
        <v>12.5</v>
      </c>
      <c r="D60" s="29">
        <v>14.5</v>
      </c>
      <c r="E60" s="29">
        <v>13.5</v>
      </c>
    </row>
    <row r="61" spans="1:5" hidden="1" x14ac:dyDescent="0.25">
      <c r="A61" s="30">
        <v>44656</v>
      </c>
      <c r="B61" s="29">
        <v>12.99</v>
      </c>
      <c r="C61" s="29">
        <v>12.5</v>
      </c>
      <c r="D61" s="29">
        <v>14.5</v>
      </c>
      <c r="E61" s="29">
        <v>13.5</v>
      </c>
    </row>
    <row r="62" spans="1:5" hidden="1" x14ac:dyDescent="0.25">
      <c r="A62" s="30">
        <v>44657</v>
      </c>
      <c r="B62" s="29">
        <v>12.76</v>
      </c>
      <c r="C62" s="29">
        <v>12.5</v>
      </c>
      <c r="D62" s="29">
        <v>14.5</v>
      </c>
      <c r="E62" s="29">
        <v>13.5</v>
      </c>
    </row>
    <row r="63" spans="1:5" hidden="1" x14ac:dyDescent="0.25">
      <c r="A63" s="30">
        <v>44658</v>
      </c>
      <c r="B63" s="29">
        <v>12.7</v>
      </c>
      <c r="C63" s="29">
        <v>12.5</v>
      </c>
      <c r="D63" s="29">
        <v>14.5</v>
      </c>
      <c r="E63" s="29">
        <v>13.5</v>
      </c>
    </row>
    <row r="64" spans="1:5" hidden="1" x14ac:dyDescent="0.25">
      <c r="A64" s="30">
        <v>44659</v>
      </c>
      <c r="B64" s="29">
        <v>12.87</v>
      </c>
      <c r="C64" s="29">
        <v>12.5</v>
      </c>
      <c r="D64" s="29">
        <v>14.5</v>
      </c>
      <c r="E64" s="29">
        <v>13.5</v>
      </c>
    </row>
    <row r="65" spans="1:5" hidden="1" x14ac:dyDescent="0.25">
      <c r="A65" s="30">
        <v>44662</v>
      </c>
      <c r="B65" s="29">
        <v>13.61</v>
      </c>
      <c r="C65" s="29">
        <v>12.5</v>
      </c>
      <c r="D65" s="29">
        <v>14.5</v>
      </c>
      <c r="E65" s="29">
        <v>13.5</v>
      </c>
    </row>
    <row r="66" spans="1:5" hidden="1" x14ac:dyDescent="0.25">
      <c r="A66" s="30">
        <v>44663</v>
      </c>
      <c r="B66" s="29">
        <v>14.15</v>
      </c>
      <c r="C66" s="29">
        <v>12.5</v>
      </c>
      <c r="D66" s="29">
        <v>14.5</v>
      </c>
      <c r="E66" s="29">
        <v>13.5</v>
      </c>
    </row>
    <row r="67" spans="1:5" hidden="1" x14ac:dyDescent="0.25">
      <c r="A67" s="30">
        <v>44664</v>
      </c>
      <c r="B67" s="29">
        <v>14.03</v>
      </c>
      <c r="C67" s="29">
        <v>12.5</v>
      </c>
      <c r="D67" s="29">
        <v>14.5</v>
      </c>
      <c r="E67" s="29">
        <v>13.5</v>
      </c>
    </row>
    <row r="68" spans="1:5" hidden="1" x14ac:dyDescent="0.25">
      <c r="A68" s="30">
        <v>44665</v>
      </c>
      <c r="B68" s="29">
        <v>14.01</v>
      </c>
      <c r="C68" s="29">
        <v>12.5</v>
      </c>
      <c r="D68" s="29">
        <v>14.5</v>
      </c>
      <c r="E68" s="29">
        <v>13.5</v>
      </c>
    </row>
    <row r="69" spans="1:5" hidden="1" x14ac:dyDescent="0.25">
      <c r="A69" s="30">
        <v>44666</v>
      </c>
      <c r="B69" s="29">
        <v>14.02</v>
      </c>
      <c r="C69" s="29">
        <v>12.5</v>
      </c>
      <c r="D69" s="29">
        <v>14.5</v>
      </c>
      <c r="E69" s="29">
        <v>13.5</v>
      </c>
    </row>
    <row r="70" spans="1:5" hidden="1" x14ac:dyDescent="0.25">
      <c r="A70" s="30">
        <v>44669</v>
      </c>
      <c r="B70" s="29">
        <v>13.95</v>
      </c>
      <c r="C70" s="29">
        <v>12.5</v>
      </c>
      <c r="D70" s="29">
        <v>14.5</v>
      </c>
      <c r="E70" s="29">
        <v>13.5</v>
      </c>
    </row>
    <row r="71" spans="1:5" hidden="1" x14ac:dyDescent="0.25">
      <c r="A71" s="30">
        <v>44670</v>
      </c>
      <c r="B71" s="29">
        <v>13.97</v>
      </c>
      <c r="C71" s="29">
        <v>12.5</v>
      </c>
      <c r="D71" s="29">
        <v>14.5</v>
      </c>
      <c r="E71" s="29">
        <v>13.5</v>
      </c>
    </row>
    <row r="72" spans="1:5" hidden="1" x14ac:dyDescent="0.25">
      <c r="A72" s="30">
        <v>44671</v>
      </c>
      <c r="B72" s="29">
        <v>13.99</v>
      </c>
      <c r="C72" s="29">
        <v>12.5</v>
      </c>
      <c r="D72" s="29">
        <v>14.5</v>
      </c>
      <c r="E72" s="29">
        <v>13.5</v>
      </c>
    </row>
    <row r="73" spans="1:5" hidden="1" x14ac:dyDescent="0.25">
      <c r="A73" s="30">
        <v>44672</v>
      </c>
      <c r="B73" s="29">
        <v>14.05</v>
      </c>
      <c r="C73" s="29">
        <v>12.5</v>
      </c>
      <c r="D73" s="29">
        <v>14.5</v>
      </c>
      <c r="E73" s="29">
        <v>13.5</v>
      </c>
    </row>
    <row r="74" spans="1:5" hidden="1" x14ac:dyDescent="0.25">
      <c r="A74" s="30">
        <v>44673</v>
      </c>
      <c r="B74" s="29">
        <v>13.97</v>
      </c>
      <c r="C74" s="29">
        <v>12.5</v>
      </c>
      <c r="D74" s="29">
        <v>14.5</v>
      </c>
      <c r="E74" s="29">
        <v>13.5</v>
      </c>
    </row>
    <row r="75" spans="1:5" hidden="1" x14ac:dyDescent="0.25">
      <c r="A75" s="30">
        <v>44676</v>
      </c>
      <c r="B75" s="29">
        <v>13.98</v>
      </c>
      <c r="C75" s="29">
        <v>12.5</v>
      </c>
      <c r="D75" s="29">
        <v>14.5</v>
      </c>
      <c r="E75" s="29">
        <v>13.5</v>
      </c>
    </row>
    <row r="76" spans="1:5" hidden="1" x14ac:dyDescent="0.25">
      <c r="A76" s="30">
        <v>44677</v>
      </c>
      <c r="B76" s="29">
        <v>14.43</v>
      </c>
      <c r="C76" s="29">
        <v>13</v>
      </c>
      <c r="D76" s="29">
        <v>15</v>
      </c>
      <c r="E76" s="29">
        <v>14</v>
      </c>
    </row>
    <row r="77" spans="1:5" hidden="1" x14ac:dyDescent="0.25">
      <c r="A77" s="30">
        <v>44678</v>
      </c>
      <c r="B77" s="29">
        <v>14.38</v>
      </c>
      <c r="C77" s="29">
        <v>13</v>
      </c>
      <c r="D77" s="29">
        <v>15</v>
      </c>
      <c r="E77" s="29">
        <v>14</v>
      </c>
    </row>
    <row r="78" spans="1:5" hidden="1" x14ac:dyDescent="0.25">
      <c r="A78" s="30">
        <v>44679</v>
      </c>
      <c r="B78" s="29">
        <v>14.42</v>
      </c>
      <c r="C78" s="29">
        <v>13</v>
      </c>
      <c r="D78" s="29">
        <v>15</v>
      </c>
      <c r="E78" s="29">
        <v>14</v>
      </c>
    </row>
    <row r="79" spans="1:5" hidden="1" x14ac:dyDescent="0.25">
      <c r="A79" s="30">
        <v>44680</v>
      </c>
      <c r="B79" s="29">
        <v>14.53</v>
      </c>
      <c r="C79" s="29">
        <v>13</v>
      </c>
      <c r="D79" s="29">
        <v>15</v>
      </c>
      <c r="E79" s="29">
        <v>14</v>
      </c>
    </row>
    <row r="80" spans="1:5" hidden="1" x14ac:dyDescent="0.25">
      <c r="A80" s="30">
        <v>44684</v>
      </c>
      <c r="B80" s="29">
        <v>14.46</v>
      </c>
      <c r="C80" s="29">
        <v>13</v>
      </c>
      <c r="D80" s="29">
        <v>15</v>
      </c>
      <c r="E80" s="29">
        <v>14</v>
      </c>
    </row>
    <row r="81" spans="1:5" hidden="1" x14ac:dyDescent="0.25">
      <c r="A81" s="30">
        <v>44685</v>
      </c>
      <c r="B81" s="29">
        <v>14.44</v>
      </c>
      <c r="C81" s="29">
        <v>13</v>
      </c>
      <c r="D81" s="29">
        <v>15</v>
      </c>
      <c r="E81" s="29">
        <v>14</v>
      </c>
    </row>
    <row r="82" spans="1:5" hidden="1" x14ac:dyDescent="0.25">
      <c r="A82" s="30">
        <v>44686</v>
      </c>
      <c r="B82" s="29">
        <v>14.37</v>
      </c>
      <c r="C82" s="29">
        <v>13</v>
      </c>
      <c r="D82" s="29">
        <v>15</v>
      </c>
      <c r="E82" s="29">
        <v>14</v>
      </c>
    </row>
    <row r="83" spans="1:5" hidden="1" x14ac:dyDescent="0.25">
      <c r="A83" s="30">
        <v>44687</v>
      </c>
      <c r="B83" s="29">
        <v>14.44</v>
      </c>
      <c r="C83" s="29">
        <v>13</v>
      </c>
      <c r="D83" s="29">
        <v>15</v>
      </c>
      <c r="E83" s="29">
        <v>14</v>
      </c>
    </row>
    <row r="84" spans="1:5" hidden="1" x14ac:dyDescent="0.25">
      <c r="A84" s="30">
        <v>44692</v>
      </c>
      <c r="B84" s="29">
        <v>14.14</v>
      </c>
      <c r="C84" s="29">
        <v>13</v>
      </c>
      <c r="D84" s="29">
        <v>15</v>
      </c>
      <c r="E84" s="29">
        <v>14</v>
      </c>
    </row>
    <row r="85" spans="1:5" hidden="1" x14ac:dyDescent="0.25">
      <c r="A85" s="30">
        <v>44693</v>
      </c>
      <c r="B85" s="29">
        <v>13.61</v>
      </c>
      <c r="C85" s="29">
        <v>13</v>
      </c>
      <c r="D85" s="29">
        <v>15</v>
      </c>
      <c r="E85" s="29">
        <v>14</v>
      </c>
    </row>
    <row r="86" spans="1:5" hidden="1" x14ac:dyDescent="0.25">
      <c r="A86" s="30">
        <v>44694</v>
      </c>
      <c r="B86" s="29">
        <v>13.51</v>
      </c>
      <c r="C86" s="29">
        <v>13</v>
      </c>
      <c r="D86" s="29">
        <v>15</v>
      </c>
      <c r="E86" s="29">
        <v>14</v>
      </c>
    </row>
    <row r="87" spans="1:5" hidden="1" x14ac:dyDescent="0.25">
      <c r="A87" s="30">
        <v>44697</v>
      </c>
      <c r="B87" s="29">
        <v>13.81</v>
      </c>
      <c r="C87" s="29">
        <v>13</v>
      </c>
      <c r="D87" s="29">
        <v>15</v>
      </c>
      <c r="E87" s="29">
        <v>14</v>
      </c>
    </row>
    <row r="88" spans="1:5" hidden="1" x14ac:dyDescent="0.25">
      <c r="A88" s="30">
        <v>44698</v>
      </c>
      <c r="B88" s="29">
        <v>14.11</v>
      </c>
      <c r="C88" s="29">
        <v>13</v>
      </c>
      <c r="D88" s="29">
        <v>15</v>
      </c>
      <c r="E88" s="29">
        <v>14</v>
      </c>
    </row>
    <row r="89" spans="1:5" hidden="1" x14ac:dyDescent="0.25">
      <c r="A89" s="30">
        <v>44699</v>
      </c>
      <c r="B89" s="29">
        <v>14.27</v>
      </c>
      <c r="C89" s="29">
        <v>13</v>
      </c>
      <c r="D89" s="29">
        <v>15</v>
      </c>
      <c r="E89" s="29">
        <v>14</v>
      </c>
    </row>
    <row r="90" spans="1:5" hidden="1" x14ac:dyDescent="0.25">
      <c r="A90" s="30">
        <v>44700</v>
      </c>
      <c r="B90" s="29">
        <v>14.35</v>
      </c>
      <c r="C90" s="29">
        <v>13</v>
      </c>
      <c r="D90" s="29">
        <v>15</v>
      </c>
      <c r="E90" s="29">
        <v>14</v>
      </c>
    </row>
    <row r="91" spans="1:5" hidden="1" x14ac:dyDescent="0.25">
      <c r="A91" s="30">
        <v>44701</v>
      </c>
      <c r="B91" s="29">
        <v>14.16</v>
      </c>
      <c r="C91" s="29">
        <v>13</v>
      </c>
      <c r="D91" s="29">
        <v>15</v>
      </c>
      <c r="E91" s="29">
        <v>14</v>
      </c>
    </row>
    <row r="92" spans="1:5" hidden="1" x14ac:dyDescent="0.25">
      <c r="A92" s="30">
        <v>44704</v>
      </c>
      <c r="B92" s="29">
        <v>14.52</v>
      </c>
      <c r="C92" s="29">
        <v>13</v>
      </c>
      <c r="D92" s="29">
        <v>15</v>
      </c>
      <c r="E92" s="29">
        <v>14</v>
      </c>
    </row>
    <row r="93" spans="1:5" hidden="1" x14ac:dyDescent="0.25">
      <c r="A93" s="30">
        <v>44705</v>
      </c>
      <c r="B93" s="29">
        <v>14.85</v>
      </c>
      <c r="C93" s="29">
        <v>13</v>
      </c>
      <c r="D93" s="29">
        <v>15</v>
      </c>
      <c r="E93" s="29">
        <v>14</v>
      </c>
    </row>
    <row r="94" spans="1:5" hidden="1" x14ac:dyDescent="0.25">
      <c r="A94" s="30">
        <v>44706</v>
      </c>
      <c r="B94" s="29">
        <v>14.89</v>
      </c>
      <c r="C94" s="29">
        <v>13</v>
      </c>
      <c r="D94" s="29">
        <v>15</v>
      </c>
      <c r="E94" s="29">
        <v>14</v>
      </c>
    </row>
    <row r="95" spans="1:5" hidden="1" x14ac:dyDescent="0.25">
      <c r="A95" s="30">
        <v>44707</v>
      </c>
      <c r="B95" s="29">
        <v>14.87</v>
      </c>
      <c r="C95" s="29">
        <v>13</v>
      </c>
      <c r="D95" s="29">
        <v>15</v>
      </c>
      <c r="E95" s="29">
        <v>14</v>
      </c>
    </row>
    <row r="96" spans="1:5" hidden="1" x14ac:dyDescent="0.25">
      <c r="A96" s="30">
        <v>44708</v>
      </c>
      <c r="B96" s="29">
        <v>14.92</v>
      </c>
      <c r="C96" s="29">
        <v>13</v>
      </c>
      <c r="D96" s="29">
        <v>15</v>
      </c>
      <c r="E96" s="29">
        <v>14</v>
      </c>
    </row>
    <row r="97" spans="1:5" hidden="1" x14ac:dyDescent="0.25">
      <c r="A97" s="30">
        <v>44711</v>
      </c>
      <c r="B97" s="29">
        <v>14.79</v>
      </c>
      <c r="C97" s="29">
        <v>13</v>
      </c>
      <c r="D97" s="29">
        <v>15</v>
      </c>
      <c r="E97" s="29">
        <v>14</v>
      </c>
    </row>
    <row r="98" spans="1:5" hidden="1" x14ac:dyDescent="0.25">
      <c r="A98" s="30">
        <v>44712</v>
      </c>
      <c r="B98" s="29">
        <v>14.89</v>
      </c>
      <c r="C98" s="29">
        <v>13</v>
      </c>
      <c r="D98" s="29">
        <v>15</v>
      </c>
      <c r="E98" s="29">
        <v>14</v>
      </c>
    </row>
    <row r="99" spans="1:5" hidden="1" x14ac:dyDescent="0.25">
      <c r="A99" s="30">
        <v>44713</v>
      </c>
      <c r="B99" s="29">
        <v>14.88</v>
      </c>
      <c r="C99" s="29">
        <v>13</v>
      </c>
      <c r="D99" s="29">
        <v>15</v>
      </c>
      <c r="E99" s="29">
        <v>14</v>
      </c>
    </row>
    <row r="100" spans="1:5" hidden="1" x14ac:dyDescent="0.25">
      <c r="A100" s="30">
        <v>44714</v>
      </c>
      <c r="B100" s="29">
        <v>14.55</v>
      </c>
      <c r="C100" s="29">
        <v>13</v>
      </c>
      <c r="D100" s="29">
        <v>15</v>
      </c>
      <c r="E100" s="29">
        <v>14</v>
      </c>
    </row>
    <row r="101" spans="1:5" hidden="1" x14ac:dyDescent="0.25">
      <c r="A101" s="30">
        <v>44715</v>
      </c>
      <c r="B101" s="29">
        <v>14.58</v>
      </c>
      <c r="C101" s="29">
        <v>13</v>
      </c>
      <c r="D101" s="29">
        <v>15</v>
      </c>
      <c r="E101" s="29">
        <v>14</v>
      </c>
    </row>
    <row r="102" spans="1:5" hidden="1" x14ac:dyDescent="0.25">
      <c r="A102" s="30">
        <v>44718</v>
      </c>
      <c r="B102" s="29">
        <v>14.26</v>
      </c>
      <c r="C102" s="29">
        <v>13</v>
      </c>
      <c r="D102" s="29">
        <v>15</v>
      </c>
      <c r="E102" s="29">
        <v>14</v>
      </c>
    </row>
    <row r="103" spans="1:5" hidden="1" x14ac:dyDescent="0.25">
      <c r="A103" s="30">
        <v>44719</v>
      </c>
      <c r="B103" s="29">
        <v>13.95</v>
      </c>
      <c r="C103" s="29">
        <v>13</v>
      </c>
      <c r="D103" s="29">
        <v>15</v>
      </c>
      <c r="E103" s="29">
        <v>14</v>
      </c>
    </row>
    <row r="104" spans="1:5" hidden="1" x14ac:dyDescent="0.25">
      <c r="A104" s="30">
        <v>44720</v>
      </c>
      <c r="B104" s="29">
        <v>13.68</v>
      </c>
      <c r="C104" s="29">
        <v>13</v>
      </c>
      <c r="D104" s="29">
        <v>15</v>
      </c>
      <c r="E104" s="29">
        <v>14</v>
      </c>
    </row>
    <row r="105" spans="1:5" hidden="1" x14ac:dyDescent="0.25">
      <c r="A105" s="30">
        <v>44721</v>
      </c>
      <c r="B105" s="29">
        <v>13.64</v>
      </c>
      <c r="C105" s="29">
        <v>13</v>
      </c>
      <c r="D105" s="29">
        <v>15</v>
      </c>
      <c r="E105" s="29">
        <v>14</v>
      </c>
    </row>
    <row r="106" spans="1:5" hidden="1" x14ac:dyDescent="0.25">
      <c r="A106" s="30">
        <v>44722</v>
      </c>
      <c r="B106" s="29">
        <v>13.42</v>
      </c>
      <c r="C106" s="29">
        <v>13</v>
      </c>
      <c r="D106" s="29">
        <v>15</v>
      </c>
      <c r="E106" s="29">
        <v>14</v>
      </c>
    </row>
    <row r="107" spans="1:5" hidden="1" x14ac:dyDescent="0.25">
      <c r="A107" s="30">
        <v>44725</v>
      </c>
      <c r="B107" s="29">
        <v>13.33</v>
      </c>
      <c r="C107" s="29">
        <v>13</v>
      </c>
      <c r="D107" s="29">
        <v>15</v>
      </c>
      <c r="E107" s="29">
        <v>14</v>
      </c>
    </row>
    <row r="108" spans="1:5" hidden="1" x14ac:dyDescent="0.25">
      <c r="A108" s="30">
        <v>44726</v>
      </c>
      <c r="B108" s="29">
        <v>13.25</v>
      </c>
      <c r="C108" s="29">
        <v>13</v>
      </c>
      <c r="D108" s="29">
        <v>15</v>
      </c>
      <c r="E108" s="29">
        <v>14</v>
      </c>
    </row>
    <row r="109" spans="1:5" hidden="1" x14ac:dyDescent="0.25">
      <c r="A109" s="30">
        <v>44727</v>
      </c>
      <c r="B109" s="29">
        <v>13.2</v>
      </c>
      <c r="C109" s="29">
        <v>13</v>
      </c>
      <c r="D109" s="29">
        <v>15</v>
      </c>
      <c r="E109" s="29">
        <v>14</v>
      </c>
    </row>
    <row r="110" spans="1:5" hidden="1" x14ac:dyDescent="0.25">
      <c r="A110" s="30">
        <v>44728</v>
      </c>
      <c r="B110" s="29">
        <v>13.11</v>
      </c>
      <c r="C110" s="29">
        <v>13</v>
      </c>
      <c r="D110" s="29">
        <v>15</v>
      </c>
      <c r="E110" s="29">
        <v>14</v>
      </c>
    </row>
    <row r="111" spans="1:5" hidden="1" x14ac:dyDescent="0.25">
      <c r="A111" s="30">
        <v>44729</v>
      </c>
      <c r="B111" s="29">
        <v>13.07</v>
      </c>
      <c r="C111" s="29">
        <v>13</v>
      </c>
      <c r="D111" s="29">
        <v>15</v>
      </c>
      <c r="E111" s="29">
        <v>14</v>
      </c>
    </row>
    <row r="112" spans="1:5" hidden="1" x14ac:dyDescent="0.25">
      <c r="A112" s="30">
        <v>44732</v>
      </c>
      <c r="B112" s="29">
        <v>13.42</v>
      </c>
      <c r="C112" s="29">
        <v>13</v>
      </c>
      <c r="D112" s="29">
        <v>15</v>
      </c>
      <c r="E112" s="29">
        <v>14</v>
      </c>
    </row>
    <row r="113" spans="1:5" hidden="1" x14ac:dyDescent="0.25">
      <c r="A113" s="30">
        <v>44733</v>
      </c>
      <c r="B113" s="29">
        <v>13.11</v>
      </c>
      <c r="C113" s="29">
        <v>13</v>
      </c>
      <c r="D113" s="29">
        <v>15</v>
      </c>
      <c r="E113" s="29">
        <v>14</v>
      </c>
    </row>
    <row r="114" spans="1:5" hidden="1" x14ac:dyDescent="0.25">
      <c r="A114" s="30">
        <v>44734</v>
      </c>
      <c r="B114" s="29">
        <v>13.08</v>
      </c>
      <c r="C114" s="29">
        <v>13</v>
      </c>
      <c r="D114" s="29">
        <v>15</v>
      </c>
      <c r="E114" s="29">
        <v>14</v>
      </c>
    </row>
    <row r="115" spans="1:5" hidden="1" x14ac:dyDescent="0.25">
      <c r="A115" s="30">
        <v>44735</v>
      </c>
      <c r="B115" s="29">
        <v>13.09</v>
      </c>
      <c r="C115" s="29">
        <v>13</v>
      </c>
      <c r="D115" s="29">
        <v>15</v>
      </c>
      <c r="E115" s="29">
        <v>14</v>
      </c>
    </row>
    <row r="116" spans="1:5" hidden="1" x14ac:dyDescent="0.25">
      <c r="A116" s="30">
        <v>44736</v>
      </c>
      <c r="B116" s="29">
        <v>13.07</v>
      </c>
      <c r="C116" s="29">
        <v>13</v>
      </c>
      <c r="D116" s="29">
        <v>15</v>
      </c>
      <c r="E116" s="29">
        <v>14</v>
      </c>
    </row>
    <row r="117" spans="1:5" hidden="1" x14ac:dyDescent="0.25">
      <c r="A117" s="30">
        <v>44739</v>
      </c>
      <c r="B117" s="29">
        <v>13.08</v>
      </c>
      <c r="C117" s="29">
        <v>13</v>
      </c>
      <c r="D117" s="29">
        <v>15</v>
      </c>
      <c r="E117" s="29">
        <v>14</v>
      </c>
    </row>
    <row r="118" spans="1:5" hidden="1" x14ac:dyDescent="0.25">
      <c r="A118" s="30">
        <v>44740</v>
      </c>
      <c r="B118" s="29">
        <v>13.23</v>
      </c>
      <c r="C118" s="29">
        <v>13</v>
      </c>
      <c r="D118" s="29">
        <v>15</v>
      </c>
      <c r="E118" s="29">
        <v>14</v>
      </c>
    </row>
    <row r="119" spans="1:5" hidden="1" x14ac:dyDescent="0.25">
      <c r="A119" s="30">
        <v>44741</v>
      </c>
      <c r="B119" s="29">
        <v>13.22</v>
      </c>
      <c r="C119" s="29">
        <v>13</v>
      </c>
      <c r="D119" s="29">
        <v>15</v>
      </c>
      <c r="E119" s="29">
        <v>14</v>
      </c>
    </row>
    <row r="120" spans="1:5" hidden="1" x14ac:dyDescent="0.25">
      <c r="A120" s="30">
        <v>44742</v>
      </c>
      <c r="B120" s="29">
        <v>13.39</v>
      </c>
      <c r="C120" s="29">
        <v>13</v>
      </c>
      <c r="D120" s="29">
        <v>15</v>
      </c>
      <c r="E120" s="29">
        <v>14</v>
      </c>
    </row>
    <row r="121" spans="1:5" hidden="1" x14ac:dyDescent="0.25">
      <c r="A121" s="30">
        <v>44743</v>
      </c>
      <c r="B121" s="29">
        <v>13.06</v>
      </c>
      <c r="C121" s="29">
        <v>13</v>
      </c>
      <c r="D121" s="29">
        <v>15</v>
      </c>
      <c r="E121" s="29">
        <v>14</v>
      </c>
    </row>
    <row r="122" spans="1:5" hidden="1" x14ac:dyDescent="0.25">
      <c r="A122" s="30">
        <v>44746</v>
      </c>
      <c r="B122" s="29">
        <v>13.05</v>
      </c>
      <c r="C122" s="29">
        <v>13</v>
      </c>
      <c r="D122" s="29">
        <v>15</v>
      </c>
      <c r="E122" s="29">
        <v>14</v>
      </c>
    </row>
    <row r="123" spans="1:5" hidden="1" x14ac:dyDescent="0.25">
      <c r="A123" s="30">
        <v>44747</v>
      </c>
      <c r="B123" s="29">
        <v>13.01</v>
      </c>
      <c r="C123" s="29">
        <v>13</v>
      </c>
      <c r="D123" s="29">
        <v>15</v>
      </c>
      <c r="E123" s="29">
        <v>14</v>
      </c>
    </row>
    <row r="124" spans="1:5" hidden="1" x14ac:dyDescent="0.25">
      <c r="A124" s="30">
        <v>44749</v>
      </c>
      <c r="B124" s="29">
        <v>12.98</v>
      </c>
      <c r="C124" s="29">
        <v>13</v>
      </c>
      <c r="D124" s="29">
        <v>15</v>
      </c>
      <c r="E124" s="29">
        <v>14</v>
      </c>
    </row>
    <row r="125" spans="1:5" hidden="1" x14ac:dyDescent="0.25">
      <c r="A125" s="30">
        <v>44750</v>
      </c>
      <c r="B125" s="29">
        <v>12.8</v>
      </c>
      <c r="C125" s="29">
        <v>13</v>
      </c>
      <c r="D125" s="29">
        <v>15</v>
      </c>
      <c r="E125" s="29">
        <v>14</v>
      </c>
    </row>
    <row r="126" spans="1:5" hidden="1" x14ac:dyDescent="0.25">
      <c r="A126" s="30">
        <v>44753</v>
      </c>
      <c r="B126" s="29">
        <v>12.98</v>
      </c>
      <c r="C126" s="29">
        <v>13</v>
      </c>
      <c r="D126" s="29">
        <v>15</v>
      </c>
      <c r="E126" s="29">
        <v>14</v>
      </c>
    </row>
    <row r="127" spans="1:5" hidden="1" x14ac:dyDescent="0.25">
      <c r="A127" s="30">
        <v>44754</v>
      </c>
      <c r="B127" s="29">
        <v>12.98</v>
      </c>
      <c r="C127" s="29">
        <v>13</v>
      </c>
      <c r="D127" s="29">
        <v>15</v>
      </c>
      <c r="E127" s="29">
        <v>14</v>
      </c>
    </row>
    <row r="128" spans="1:5" hidden="1" x14ac:dyDescent="0.25">
      <c r="A128" s="30">
        <v>44755</v>
      </c>
      <c r="B128" s="29">
        <v>13</v>
      </c>
      <c r="C128" s="29">
        <v>13</v>
      </c>
      <c r="D128" s="29">
        <v>15</v>
      </c>
      <c r="E128" s="29">
        <v>14</v>
      </c>
    </row>
    <row r="129" spans="1:5" hidden="1" x14ac:dyDescent="0.25">
      <c r="A129" s="30">
        <v>44756</v>
      </c>
      <c r="B129" s="29">
        <v>13</v>
      </c>
      <c r="C129" s="29">
        <v>13</v>
      </c>
      <c r="D129" s="29">
        <v>15</v>
      </c>
      <c r="E129" s="29">
        <v>14</v>
      </c>
    </row>
    <row r="130" spans="1:5" hidden="1" x14ac:dyDescent="0.25">
      <c r="A130" s="30">
        <v>44757</v>
      </c>
      <c r="B130" s="29">
        <v>13</v>
      </c>
      <c r="C130" s="29">
        <v>13</v>
      </c>
      <c r="D130" s="29">
        <v>15</v>
      </c>
      <c r="E130" s="29">
        <v>14</v>
      </c>
    </row>
    <row r="131" spans="1:5" hidden="1" x14ac:dyDescent="0.25">
      <c r="A131" s="30">
        <v>44760</v>
      </c>
      <c r="B131" s="29">
        <v>13</v>
      </c>
      <c r="C131" s="29">
        <v>13</v>
      </c>
      <c r="D131" s="29">
        <v>15</v>
      </c>
      <c r="E131" s="29">
        <v>14</v>
      </c>
    </row>
    <row r="132" spans="1:5" hidden="1" x14ac:dyDescent="0.25">
      <c r="A132" s="30">
        <v>44761</v>
      </c>
      <c r="B132" s="29">
        <v>13</v>
      </c>
      <c r="C132" s="29">
        <v>13</v>
      </c>
      <c r="D132" s="29">
        <v>15</v>
      </c>
      <c r="E132" s="29">
        <v>14</v>
      </c>
    </row>
    <row r="133" spans="1:5" hidden="1" x14ac:dyDescent="0.25">
      <c r="A133" s="30">
        <v>44762</v>
      </c>
      <c r="B133" s="29">
        <v>12.86</v>
      </c>
      <c r="C133" s="29">
        <v>13</v>
      </c>
      <c r="D133" s="29">
        <v>15</v>
      </c>
      <c r="E133" s="29">
        <v>14</v>
      </c>
    </row>
    <row r="134" spans="1:5" hidden="1" x14ac:dyDescent="0.25">
      <c r="A134" s="30">
        <v>44763</v>
      </c>
      <c r="B134" s="29">
        <v>13</v>
      </c>
      <c r="C134" s="29">
        <v>13</v>
      </c>
      <c r="D134" s="29">
        <v>15</v>
      </c>
      <c r="E134" s="29">
        <v>14</v>
      </c>
    </row>
    <row r="135" spans="1:5" hidden="1" x14ac:dyDescent="0.25">
      <c r="A135" s="30">
        <v>44764</v>
      </c>
      <c r="B135" s="29">
        <v>13</v>
      </c>
      <c r="C135" s="29">
        <v>13</v>
      </c>
      <c r="D135" s="29">
        <v>15</v>
      </c>
      <c r="E135" s="29">
        <v>14</v>
      </c>
    </row>
    <row r="136" spans="1:5" hidden="1" x14ac:dyDescent="0.25">
      <c r="A136" s="30">
        <v>44767</v>
      </c>
      <c r="B136" s="29">
        <v>13</v>
      </c>
      <c r="C136" s="29">
        <v>13</v>
      </c>
      <c r="D136" s="29">
        <v>15</v>
      </c>
      <c r="E136" s="29">
        <v>14</v>
      </c>
    </row>
    <row r="137" spans="1:5" hidden="1" x14ac:dyDescent="0.25">
      <c r="A137" s="30">
        <v>44768</v>
      </c>
      <c r="B137" s="29">
        <v>13.5</v>
      </c>
      <c r="C137" s="29">
        <v>13.5</v>
      </c>
      <c r="D137" s="29">
        <v>15.5</v>
      </c>
      <c r="E137" s="29">
        <v>14.5</v>
      </c>
    </row>
    <row r="138" spans="1:5" hidden="1" x14ac:dyDescent="0.25">
      <c r="A138" s="30">
        <v>44769</v>
      </c>
      <c r="B138" s="29">
        <v>13.5</v>
      </c>
      <c r="C138" s="29">
        <v>13.5</v>
      </c>
      <c r="D138" s="29">
        <v>15.5</v>
      </c>
      <c r="E138" s="29">
        <v>14.5</v>
      </c>
    </row>
    <row r="139" spans="1:5" hidden="1" x14ac:dyDescent="0.25">
      <c r="A139" s="30">
        <v>44770</v>
      </c>
      <c r="B139" s="29">
        <v>13.5</v>
      </c>
      <c r="C139" s="29">
        <v>13.5</v>
      </c>
      <c r="D139" s="29">
        <v>15.5</v>
      </c>
      <c r="E139" s="29">
        <v>14.5</v>
      </c>
    </row>
    <row r="140" spans="1:5" hidden="1" x14ac:dyDescent="0.25">
      <c r="A140" s="30">
        <v>44771</v>
      </c>
      <c r="B140" s="29">
        <v>13.49</v>
      </c>
      <c r="C140" s="29">
        <v>13.5</v>
      </c>
      <c r="D140" s="29">
        <v>15.5</v>
      </c>
      <c r="E140" s="29">
        <v>14.5</v>
      </c>
    </row>
    <row r="141" spans="1:5" hidden="1" x14ac:dyDescent="0.25">
      <c r="A141" s="30">
        <v>44774</v>
      </c>
      <c r="B141" s="29">
        <v>13.46</v>
      </c>
      <c r="C141" s="29">
        <v>13.5</v>
      </c>
      <c r="D141" s="29">
        <v>15.5</v>
      </c>
      <c r="E141" s="29">
        <v>14.5</v>
      </c>
    </row>
    <row r="142" spans="1:5" hidden="1" x14ac:dyDescent="0.25">
      <c r="A142" s="30">
        <v>44775</v>
      </c>
      <c r="B142" s="29">
        <v>13.49</v>
      </c>
      <c r="C142" s="29">
        <v>13.5</v>
      </c>
      <c r="D142" s="29">
        <v>15.5</v>
      </c>
      <c r="E142" s="29">
        <v>14.5</v>
      </c>
    </row>
    <row r="143" spans="1:5" hidden="1" x14ac:dyDescent="0.25">
      <c r="A143" s="30">
        <v>44776</v>
      </c>
      <c r="B143" s="29">
        <v>13.49</v>
      </c>
      <c r="C143" s="29">
        <v>13.5</v>
      </c>
      <c r="D143" s="29">
        <v>15.5</v>
      </c>
      <c r="E143" s="29">
        <v>14.5</v>
      </c>
    </row>
    <row r="144" spans="1:5" hidden="1" x14ac:dyDescent="0.25">
      <c r="A144" s="30">
        <v>44777</v>
      </c>
      <c r="B144" s="29">
        <v>13.5</v>
      </c>
      <c r="C144" s="29">
        <v>13.5</v>
      </c>
      <c r="D144" s="29">
        <v>15.5</v>
      </c>
      <c r="E144" s="29">
        <v>14.5</v>
      </c>
    </row>
    <row r="145" spans="1:5" hidden="1" x14ac:dyDescent="0.25">
      <c r="A145" s="30">
        <v>44778</v>
      </c>
      <c r="B145" s="29">
        <v>13.5</v>
      </c>
      <c r="C145" s="29">
        <v>13.5</v>
      </c>
      <c r="D145" s="29">
        <v>15.5</v>
      </c>
      <c r="E145" s="29">
        <v>14.5</v>
      </c>
    </row>
    <row r="146" spans="1:5" hidden="1" x14ac:dyDescent="0.25">
      <c r="A146" s="30">
        <v>44781</v>
      </c>
      <c r="B146" s="29">
        <v>13.5</v>
      </c>
      <c r="C146" s="29">
        <v>13.5</v>
      </c>
      <c r="D146" s="29">
        <v>15.5</v>
      </c>
      <c r="E146" s="29">
        <v>14.5</v>
      </c>
    </row>
    <row r="147" spans="1:5" hidden="1" x14ac:dyDescent="0.25">
      <c r="A147" s="30">
        <v>44782</v>
      </c>
      <c r="B147" s="29">
        <v>13.5</v>
      </c>
      <c r="C147" s="29">
        <v>13.5</v>
      </c>
      <c r="D147" s="29">
        <v>15.5</v>
      </c>
      <c r="E147" s="29">
        <v>14.5</v>
      </c>
    </row>
    <row r="148" spans="1:5" hidden="1" x14ac:dyDescent="0.25">
      <c r="A148" s="30">
        <v>44783</v>
      </c>
      <c r="B148" s="29">
        <v>13.5</v>
      </c>
      <c r="C148" s="29">
        <v>13.5</v>
      </c>
      <c r="D148" s="29">
        <v>15.5</v>
      </c>
      <c r="E148" s="29">
        <v>14.5</v>
      </c>
    </row>
    <row r="149" spans="1:5" hidden="1" x14ac:dyDescent="0.25">
      <c r="A149" s="30">
        <v>44784</v>
      </c>
      <c r="B149" s="29">
        <v>13.5</v>
      </c>
      <c r="C149" s="29">
        <v>13.5</v>
      </c>
      <c r="D149" s="29">
        <v>15.5</v>
      </c>
      <c r="E149" s="29">
        <v>14.5</v>
      </c>
    </row>
    <row r="150" spans="1:5" hidden="1" x14ac:dyDescent="0.25">
      <c r="A150" s="30">
        <v>44785</v>
      </c>
      <c r="B150" s="29">
        <v>13.5</v>
      </c>
      <c r="C150" s="29">
        <v>13.5</v>
      </c>
      <c r="D150" s="29">
        <v>15.5</v>
      </c>
      <c r="E150" s="29">
        <v>14.5</v>
      </c>
    </row>
    <row r="151" spans="1:5" hidden="1" x14ac:dyDescent="0.25">
      <c r="A151" s="30">
        <v>44788</v>
      </c>
      <c r="B151" s="29">
        <v>13.5</v>
      </c>
      <c r="C151" s="29">
        <v>13.5</v>
      </c>
      <c r="D151" s="29">
        <v>15.5</v>
      </c>
      <c r="E151" s="29">
        <v>14.5</v>
      </c>
    </row>
    <row r="152" spans="1:5" hidden="1" x14ac:dyDescent="0.25">
      <c r="A152" s="30">
        <v>44789</v>
      </c>
      <c r="B152" s="29">
        <v>13.5</v>
      </c>
      <c r="C152" s="29">
        <v>13.5</v>
      </c>
      <c r="D152" s="29">
        <v>15.5</v>
      </c>
      <c r="E152" s="29">
        <v>14.5</v>
      </c>
    </row>
    <row r="153" spans="1:5" hidden="1" x14ac:dyDescent="0.25">
      <c r="A153" s="30">
        <v>44790</v>
      </c>
      <c r="B153" s="29">
        <v>13.5</v>
      </c>
      <c r="C153" s="29">
        <v>13.5</v>
      </c>
      <c r="D153" s="29">
        <v>15.5</v>
      </c>
      <c r="E153" s="29">
        <v>14.5</v>
      </c>
    </row>
    <row r="154" spans="1:5" hidden="1" x14ac:dyDescent="0.25">
      <c r="A154" s="30">
        <v>44791</v>
      </c>
      <c r="B154" s="29">
        <v>13.5</v>
      </c>
      <c r="C154" s="29">
        <v>13.5</v>
      </c>
      <c r="D154" s="29">
        <v>15.5</v>
      </c>
      <c r="E154" s="29">
        <v>14.5</v>
      </c>
    </row>
    <row r="155" spans="1:5" hidden="1" x14ac:dyDescent="0.25">
      <c r="A155" s="30">
        <v>44792</v>
      </c>
      <c r="B155" s="29">
        <v>13.5</v>
      </c>
      <c r="C155" s="29">
        <v>13.5</v>
      </c>
      <c r="D155" s="29">
        <v>15.5</v>
      </c>
      <c r="E155" s="29">
        <v>14.5</v>
      </c>
    </row>
    <row r="156" spans="1:5" hidden="1" x14ac:dyDescent="0.25">
      <c r="A156" s="30">
        <v>44795</v>
      </c>
      <c r="B156" s="29">
        <v>13.5</v>
      </c>
      <c r="C156" s="29">
        <v>13.5</v>
      </c>
      <c r="D156" s="29">
        <v>15.5</v>
      </c>
      <c r="E156" s="29">
        <v>14.5</v>
      </c>
    </row>
    <row r="157" spans="1:5" hidden="1" x14ac:dyDescent="0.25">
      <c r="A157" s="30">
        <v>44796</v>
      </c>
      <c r="B157" s="29">
        <v>13.54</v>
      </c>
      <c r="C157" s="29">
        <v>13.5</v>
      </c>
      <c r="D157" s="29">
        <v>15.5</v>
      </c>
      <c r="E157" s="29">
        <v>14.5</v>
      </c>
    </row>
    <row r="158" spans="1:5" hidden="1" x14ac:dyDescent="0.25">
      <c r="A158" s="30">
        <v>44797</v>
      </c>
      <c r="B158" s="29">
        <v>14.54</v>
      </c>
      <c r="C158" s="29">
        <v>13.5</v>
      </c>
      <c r="D158" s="29">
        <v>15.5</v>
      </c>
      <c r="E158" s="29">
        <v>14.5</v>
      </c>
    </row>
    <row r="159" spans="1:5" hidden="1" x14ac:dyDescent="0.25">
      <c r="A159" s="30">
        <v>44798</v>
      </c>
      <c r="B159" s="29">
        <v>14.97</v>
      </c>
      <c r="C159" s="29">
        <v>13.5</v>
      </c>
      <c r="D159" s="29">
        <v>15.5</v>
      </c>
      <c r="E159" s="29">
        <v>14.5</v>
      </c>
    </row>
    <row r="160" spans="1:5" hidden="1" x14ac:dyDescent="0.25">
      <c r="A160" s="30">
        <v>44799</v>
      </c>
      <c r="B160" s="29">
        <v>15.25</v>
      </c>
      <c r="C160" s="29">
        <v>13.5</v>
      </c>
      <c r="D160" s="29">
        <v>15.5</v>
      </c>
      <c r="E160" s="29">
        <v>14.5</v>
      </c>
    </row>
    <row r="161" spans="1:5" hidden="1" x14ac:dyDescent="0.25">
      <c r="A161" s="30">
        <v>44800</v>
      </c>
      <c r="B161" s="29">
        <v>15.04</v>
      </c>
      <c r="C161" s="29">
        <v>13.5</v>
      </c>
      <c r="D161" s="29">
        <v>15.5</v>
      </c>
      <c r="E161" s="29">
        <v>14.5</v>
      </c>
    </row>
    <row r="162" spans="1:5" hidden="1" x14ac:dyDescent="0.25">
      <c r="A162" s="30">
        <v>44804</v>
      </c>
      <c r="B162" s="29">
        <v>15.13</v>
      </c>
      <c r="C162" s="29">
        <v>13.5</v>
      </c>
      <c r="D162" s="29">
        <v>15.5</v>
      </c>
      <c r="E162" s="29">
        <v>14.5</v>
      </c>
    </row>
    <row r="163" spans="1:5" hidden="1" x14ac:dyDescent="0.25">
      <c r="A163" s="30">
        <v>44805</v>
      </c>
      <c r="B163" s="29">
        <v>15.21</v>
      </c>
      <c r="C163" s="29">
        <v>13.5</v>
      </c>
      <c r="D163" s="29">
        <v>15.5</v>
      </c>
      <c r="E163" s="29">
        <v>14.5</v>
      </c>
    </row>
    <row r="164" spans="1:5" hidden="1" x14ac:dyDescent="0.25">
      <c r="A164" s="30">
        <v>44806</v>
      </c>
      <c r="B164" s="29">
        <v>15.29</v>
      </c>
      <c r="C164" s="29">
        <v>13.5</v>
      </c>
      <c r="D164" s="29">
        <v>15.5</v>
      </c>
      <c r="E164" s="29">
        <v>14.5</v>
      </c>
    </row>
    <row r="165" spans="1:5" hidden="1" x14ac:dyDescent="0.25">
      <c r="A165" s="30">
        <v>44809</v>
      </c>
      <c r="B165" s="29">
        <v>15.1</v>
      </c>
      <c r="C165" s="29">
        <v>13.5</v>
      </c>
      <c r="D165" s="29">
        <v>15.5</v>
      </c>
      <c r="E165" s="29">
        <v>14.5</v>
      </c>
    </row>
    <row r="166" spans="1:5" hidden="1" x14ac:dyDescent="0.25">
      <c r="A166" s="30">
        <v>44810</v>
      </c>
      <c r="B166" s="29">
        <v>15.09</v>
      </c>
      <c r="C166" s="29">
        <v>13.5</v>
      </c>
      <c r="D166" s="29">
        <v>15.5</v>
      </c>
      <c r="E166" s="29">
        <v>14.5</v>
      </c>
    </row>
    <row r="167" spans="1:5" hidden="1" x14ac:dyDescent="0.25">
      <c r="A167" s="30">
        <v>44811</v>
      </c>
      <c r="B167" s="29">
        <v>14.44</v>
      </c>
      <c r="C167" s="29">
        <v>13.5</v>
      </c>
      <c r="D167" s="29">
        <v>15.5</v>
      </c>
      <c r="E167" s="29">
        <v>14.5</v>
      </c>
    </row>
    <row r="168" spans="1:5" hidden="1" x14ac:dyDescent="0.25">
      <c r="A168" s="30">
        <v>44812</v>
      </c>
      <c r="B168" s="29">
        <v>13.95</v>
      </c>
      <c r="C168" s="29">
        <v>13.5</v>
      </c>
      <c r="D168" s="29">
        <v>15.5</v>
      </c>
      <c r="E168" s="29">
        <v>14.5</v>
      </c>
    </row>
    <row r="169" spans="1:5" hidden="1" x14ac:dyDescent="0.25">
      <c r="A169" s="30">
        <v>44813</v>
      </c>
      <c r="B169" s="29">
        <v>13.61</v>
      </c>
      <c r="C169" s="29">
        <v>13.5</v>
      </c>
      <c r="D169" s="29">
        <v>15.5</v>
      </c>
      <c r="E169" s="29">
        <v>14.5</v>
      </c>
    </row>
    <row r="170" spans="1:5" hidden="1" x14ac:dyDescent="0.25">
      <c r="A170" s="30">
        <v>44816</v>
      </c>
      <c r="B170" s="29">
        <v>13.54</v>
      </c>
      <c r="C170" s="29">
        <v>13.5</v>
      </c>
      <c r="D170" s="29">
        <v>15.5</v>
      </c>
      <c r="E170" s="29">
        <v>14.5</v>
      </c>
    </row>
    <row r="171" spans="1:5" hidden="1" x14ac:dyDescent="0.25">
      <c r="A171" s="30">
        <v>44817</v>
      </c>
      <c r="B171" s="29">
        <v>13.67</v>
      </c>
      <c r="C171" s="29">
        <v>13.5</v>
      </c>
      <c r="D171" s="29">
        <v>15.5</v>
      </c>
      <c r="E171" s="29">
        <v>14.5</v>
      </c>
    </row>
    <row r="172" spans="1:5" hidden="1" x14ac:dyDescent="0.25">
      <c r="A172" s="30">
        <v>44818</v>
      </c>
      <c r="B172" s="29">
        <v>14.34</v>
      </c>
      <c r="C172" s="29">
        <v>13.5</v>
      </c>
      <c r="D172" s="29">
        <v>15.5</v>
      </c>
      <c r="E172" s="29">
        <v>14.5</v>
      </c>
    </row>
    <row r="173" spans="1:5" hidden="1" x14ac:dyDescent="0.25">
      <c r="A173" s="30">
        <v>44819</v>
      </c>
      <c r="B173" s="29">
        <v>13.98</v>
      </c>
      <c r="C173" s="29">
        <v>13.5</v>
      </c>
      <c r="D173" s="29">
        <v>15.5</v>
      </c>
      <c r="E173" s="29">
        <v>14.5</v>
      </c>
    </row>
    <row r="174" spans="1:5" hidden="1" x14ac:dyDescent="0.25">
      <c r="A174" s="30">
        <v>44820</v>
      </c>
      <c r="B174" s="29">
        <v>14.35</v>
      </c>
      <c r="C174" s="29">
        <v>13.5</v>
      </c>
      <c r="D174" s="29">
        <v>15.5</v>
      </c>
      <c r="E174" s="29">
        <v>14.5</v>
      </c>
    </row>
    <row r="175" spans="1:5" hidden="1" x14ac:dyDescent="0.25">
      <c r="A175" s="30">
        <v>44823</v>
      </c>
      <c r="B175" s="29">
        <v>14.46</v>
      </c>
      <c r="C175" s="29">
        <v>13.5</v>
      </c>
      <c r="D175" s="29">
        <v>15.5</v>
      </c>
      <c r="E175" s="29">
        <v>14.5</v>
      </c>
    </row>
    <row r="176" spans="1:5" hidden="1" x14ac:dyDescent="0.25">
      <c r="A176" s="30">
        <v>44824</v>
      </c>
      <c r="B176" s="29">
        <v>14.68</v>
      </c>
      <c r="C176" s="29">
        <v>13.5</v>
      </c>
      <c r="D176" s="29">
        <v>15.5</v>
      </c>
      <c r="E176" s="29">
        <v>14.5</v>
      </c>
    </row>
    <row r="177" spans="1:5" hidden="1" x14ac:dyDescent="0.25">
      <c r="A177" s="30">
        <v>44825</v>
      </c>
      <c r="B177" s="29">
        <v>14.65</v>
      </c>
      <c r="C177" s="29">
        <v>13.5</v>
      </c>
      <c r="D177" s="29">
        <v>15.5</v>
      </c>
      <c r="E177" s="29">
        <v>14.5</v>
      </c>
    </row>
    <row r="178" spans="1:5" hidden="1" x14ac:dyDescent="0.25">
      <c r="A178" s="30">
        <v>44826</v>
      </c>
      <c r="B178" s="29">
        <v>14.37</v>
      </c>
      <c r="C178" s="29">
        <v>13.5</v>
      </c>
      <c r="D178" s="29">
        <v>15.5</v>
      </c>
      <c r="E178" s="29">
        <v>14.5</v>
      </c>
    </row>
    <row r="179" spans="1:5" hidden="1" x14ac:dyDescent="0.25">
      <c r="A179" s="30">
        <v>44827</v>
      </c>
      <c r="B179" s="29">
        <v>14.34</v>
      </c>
      <c r="C179" s="29">
        <v>13.5</v>
      </c>
      <c r="D179" s="29">
        <v>15.5</v>
      </c>
      <c r="E179" s="29">
        <v>14.5</v>
      </c>
    </row>
    <row r="180" spans="1:5" hidden="1" x14ac:dyDescent="0.25">
      <c r="A180" s="30">
        <v>44830</v>
      </c>
      <c r="B180" s="29">
        <v>14.43</v>
      </c>
      <c r="C180" s="29">
        <v>13.5</v>
      </c>
      <c r="D180" s="29">
        <v>15.5</v>
      </c>
      <c r="E180" s="29">
        <v>14.5</v>
      </c>
    </row>
    <row r="181" spans="1:5" hidden="1" x14ac:dyDescent="0.25">
      <c r="A181" s="30">
        <v>44831</v>
      </c>
      <c r="B181" s="29">
        <v>14.39</v>
      </c>
      <c r="C181" s="29">
        <v>13.5</v>
      </c>
      <c r="D181" s="29">
        <v>15.5</v>
      </c>
      <c r="E181" s="29">
        <v>14.5</v>
      </c>
    </row>
    <row r="182" spans="1:5" hidden="1" x14ac:dyDescent="0.25">
      <c r="A182" s="30">
        <v>44832</v>
      </c>
      <c r="B182" s="29">
        <v>14.35</v>
      </c>
      <c r="C182" s="29">
        <v>13.5</v>
      </c>
      <c r="D182" s="29">
        <v>15.5</v>
      </c>
      <c r="E182" s="29">
        <v>14.5</v>
      </c>
    </row>
    <row r="183" spans="1:5" hidden="1" x14ac:dyDescent="0.25">
      <c r="A183" s="30">
        <v>44833</v>
      </c>
      <c r="B183" s="29">
        <v>14.25</v>
      </c>
      <c r="C183" s="29">
        <v>13.5</v>
      </c>
      <c r="D183" s="29">
        <v>15.5</v>
      </c>
      <c r="E183" s="29">
        <v>14.5</v>
      </c>
    </row>
    <row r="184" spans="1:5" hidden="1" x14ac:dyDescent="0.25">
      <c r="A184" s="30">
        <v>44834</v>
      </c>
      <c r="B184" s="29">
        <v>14.68</v>
      </c>
      <c r="C184" s="29">
        <v>13.5</v>
      </c>
      <c r="D184" s="29">
        <v>15.5</v>
      </c>
      <c r="E184" s="29">
        <v>14.5</v>
      </c>
    </row>
    <row r="185" spans="1:5" hidden="1" x14ac:dyDescent="0.25">
      <c r="A185" s="30">
        <v>44837</v>
      </c>
      <c r="B185" s="29">
        <v>14.37</v>
      </c>
      <c r="C185" s="29">
        <v>13.5</v>
      </c>
      <c r="D185" s="29">
        <v>15.5</v>
      </c>
      <c r="E185" s="29">
        <v>14.5</v>
      </c>
    </row>
    <row r="186" spans="1:5" hidden="1" x14ac:dyDescent="0.25">
      <c r="A186" s="30">
        <v>44838</v>
      </c>
      <c r="B186" s="29">
        <v>15.02</v>
      </c>
      <c r="C186" s="29">
        <v>13.5</v>
      </c>
      <c r="D186" s="29">
        <v>15.5</v>
      </c>
      <c r="E186" s="29">
        <v>14.5</v>
      </c>
    </row>
    <row r="187" spans="1:5" hidden="1" x14ac:dyDescent="0.25">
      <c r="A187" s="30">
        <v>44839</v>
      </c>
      <c r="B187" s="29">
        <v>14.83</v>
      </c>
      <c r="C187" s="29">
        <v>13.5</v>
      </c>
      <c r="D187" s="29">
        <v>15.5</v>
      </c>
      <c r="E187" s="29">
        <v>14.5</v>
      </c>
    </row>
    <row r="188" spans="1:5" hidden="1" x14ac:dyDescent="0.25">
      <c r="A188" s="30">
        <v>44840</v>
      </c>
      <c r="B188" s="29">
        <v>14.79</v>
      </c>
      <c r="C188" s="29">
        <v>13.5</v>
      </c>
      <c r="D188" s="29">
        <v>15.5</v>
      </c>
      <c r="E188" s="29">
        <v>14.5</v>
      </c>
    </row>
    <row r="189" spans="1:5" hidden="1" x14ac:dyDescent="0.25">
      <c r="A189" s="30">
        <v>44841</v>
      </c>
      <c r="B189" s="29">
        <v>14.88</v>
      </c>
      <c r="C189" s="29">
        <v>13.5</v>
      </c>
      <c r="D189" s="29">
        <v>15.5</v>
      </c>
      <c r="E189" s="29">
        <v>14.5</v>
      </c>
    </row>
    <row r="190" spans="1:5" hidden="1" x14ac:dyDescent="0.25">
      <c r="A190" s="30">
        <v>44844</v>
      </c>
      <c r="B190" s="29">
        <v>14.47</v>
      </c>
      <c r="C190" s="29">
        <v>13.5</v>
      </c>
      <c r="D190" s="29">
        <v>15.5</v>
      </c>
      <c r="E190" s="29">
        <v>14.5</v>
      </c>
    </row>
    <row r="191" spans="1:5" hidden="1" x14ac:dyDescent="0.25">
      <c r="A191" s="30">
        <v>44845</v>
      </c>
      <c r="B191" s="29">
        <v>14.55</v>
      </c>
      <c r="C191" s="29">
        <v>13.5</v>
      </c>
      <c r="D191" s="29">
        <v>15.5</v>
      </c>
      <c r="E191" s="29">
        <v>14.5</v>
      </c>
    </row>
    <row r="192" spans="1:5" hidden="1" x14ac:dyDescent="0.25">
      <c r="A192" s="30">
        <v>44846</v>
      </c>
      <c r="B192" s="29">
        <v>14.19</v>
      </c>
      <c r="C192" s="29">
        <v>13.5</v>
      </c>
      <c r="D192" s="29">
        <v>15.5</v>
      </c>
      <c r="E192" s="29">
        <v>14.5</v>
      </c>
    </row>
    <row r="193" spans="1:5" hidden="1" x14ac:dyDescent="0.25">
      <c r="A193" s="30">
        <v>44847</v>
      </c>
      <c r="B193" s="29">
        <v>14.25</v>
      </c>
      <c r="C193" s="29">
        <v>13.5</v>
      </c>
      <c r="D193" s="29">
        <v>15.5</v>
      </c>
      <c r="E193" s="29">
        <v>14.5</v>
      </c>
    </row>
    <row r="194" spans="1:5" hidden="1" x14ac:dyDescent="0.25">
      <c r="A194" s="30">
        <v>44848</v>
      </c>
      <c r="B194" s="29">
        <v>14.15</v>
      </c>
      <c r="C194" s="29">
        <v>13.5</v>
      </c>
      <c r="D194" s="29">
        <v>15.5</v>
      </c>
      <c r="E194" s="29">
        <v>14.5</v>
      </c>
    </row>
    <row r="195" spans="1:5" hidden="1" x14ac:dyDescent="0.25">
      <c r="A195" s="30">
        <v>44851</v>
      </c>
      <c r="B195" s="29">
        <v>14.09</v>
      </c>
      <c r="C195" s="29">
        <v>13.5</v>
      </c>
      <c r="D195" s="29">
        <v>15.5</v>
      </c>
      <c r="E195" s="29">
        <v>14.5</v>
      </c>
    </row>
    <row r="196" spans="1:5" hidden="1" x14ac:dyDescent="0.25">
      <c r="A196" s="30">
        <v>44852</v>
      </c>
      <c r="B196" s="29">
        <v>14.01</v>
      </c>
      <c r="C196" s="29">
        <v>13.5</v>
      </c>
      <c r="D196" s="29">
        <v>15.5</v>
      </c>
      <c r="E196" s="29">
        <v>14.5</v>
      </c>
    </row>
    <row r="197" spans="1:5" hidden="1" x14ac:dyDescent="0.25">
      <c r="A197" s="30">
        <v>44853</v>
      </c>
      <c r="B197" s="29">
        <v>14.27</v>
      </c>
      <c r="C197" s="29">
        <v>13.5</v>
      </c>
      <c r="D197" s="29">
        <v>15.5</v>
      </c>
      <c r="E197" s="29">
        <v>14.5</v>
      </c>
    </row>
    <row r="198" spans="1:5" hidden="1" x14ac:dyDescent="0.25">
      <c r="A198" s="30">
        <v>44854</v>
      </c>
      <c r="B198" s="29">
        <v>14.34</v>
      </c>
      <c r="C198" s="29">
        <v>13.5</v>
      </c>
      <c r="D198" s="29">
        <v>15.5</v>
      </c>
      <c r="E198" s="29">
        <v>14.5</v>
      </c>
    </row>
    <row r="199" spans="1:5" hidden="1" x14ac:dyDescent="0.25">
      <c r="A199" s="30">
        <v>44855</v>
      </c>
      <c r="B199" s="29">
        <v>14.54</v>
      </c>
      <c r="C199" s="29">
        <v>13.5</v>
      </c>
      <c r="D199" s="29">
        <v>15.5</v>
      </c>
      <c r="E199" s="29">
        <v>14.5</v>
      </c>
    </row>
    <row r="200" spans="1:5" hidden="1" x14ac:dyDescent="0.25">
      <c r="A200" s="30">
        <v>44856</v>
      </c>
      <c r="B200" s="29">
        <v>14.59</v>
      </c>
      <c r="C200" s="29">
        <v>13.5</v>
      </c>
      <c r="D200" s="29">
        <v>15.5</v>
      </c>
      <c r="E200" s="29">
        <v>14.5</v>
      </c>
    </row>
    <row r="201" spans="1:5" hidden="1" x14ac:dyDescent="0.25">
      <c r="A201" s="30">
        <v>44860</v>
      </c>
      <c r="B201" s="29">
        <v>14.64</v>
      </c>
      <c r="C201" s="29">
        <v>13.5</v>
      </c>
      <c r="D201" s="29">
        <v>15.5</v>
      </c>
      <c r="E201" s="29">
        <v>14.5</v>
      </c>
    </row>
    <row r="202" spans="1:5" hidden="1" x14ac:dyDescent="0.25">
      <c r="A202" s="30">
        <v>44861</v>
      </c>
      <c r="B202" s="29">
        <v>15.76</v>
      </c>
      <c r="C202" s="29">
        <v>15</v>
      </c>
      <c r="D202" s="29">
        <v>17</v>
      </c>
      <c r="E202" s="29">
        <v>16</v>
      </c>
    </row>
    <row r="203" spans="1:5" hidden="1" x14ac:dyDescent="0.25">
      <c r="A203" s="30">
        <v>44862</v>
      </c>
      <c r="B203" s="29">
        <v>15.42</v>
      </c>
      <c r="C203" s="29">
        <v>15</v>
      </c>
      <c r="D203" s="29">
        <v>17</v>
      </c>
      <c r="E203" s="29">
        <v>16</v>
      </c>
    </row>
    <row r="204" spans="1:5" hidden="1" x14ac:dyDescent="0.25">
      <c r="A204" s="30">
        <v>44865</v>
      </c>
      <c r="B204" s="29">
        <v>15.41</v>
      </c>
      <c r="C204" s="29">
        <v>15</v>
      </c>
      <c r="D204" s="29">
        <v>17</v>
      </c>
      <c r="E204" s="29">
        <v>16</v>
      </c>
    </row>
    <row r="205" spans="1:5" hidden="1" x14ac:dyDescent="0.25">
      <c r="A205" s="30">
        <v>44866</v>
      </c>
      <c r="B205" s="29">
        <v>15.23</v>
      </c>
      <c r="C205" s="29">
        <v>15</v>
      </c>
      <c r="D205" s="29">
        <v>17</v>
      </c>
      <c r="E205" s="29">
        <v>16</v>
      </c>
    </row>
    <row r="206" spans="1:5" hidden="1" x14ac:dyDescent="0.25">
      <c r="A206" s="30">
        <v>44867</v>
      </c>
      <c r="B206" s="29">
        <v>15.14</v>
      </c>
      <c r="C206" s="29">
        <v>15</v>
      </c>
      <c r="D206" s="29">
        <v>17</v>
      </c>
      <c r="E206" s="29">
        <v>16</v>
      </c>
    </row>
    <row r="207" spans="1:5" hidden="1" x14ac:dyDescent="0.25">
      <c r="A207" s="30">
        <v>44868</v>
      </c>
      <c r="B207" s="29">
        <v>15.09</v>
      </c>
      <c r="C207" s="29">
        <v>15</v>
      </c>
      <c r="D207" s="29">
        <v>17</v>
      </c>
      <c r="E207" s="29">
        <v>16</v>
      </c>
    </row>
    <row r="208" spans="1:5" hidden="1" x14ac:dyDescent="0.25">
      <c r="A208" s="30">
        <v>44869</v>
      </c>
      <c r="B208" s="29">
        <v>15.01</v>
      </c>
      <c r="C208" s="29">
        <v>15</v>
      </c>
      <c r="D208" s="29">
        <v>17</v>
      </c>
      <c r="E208" s="29">
        <v>16</v>
      </c>
    </row>
    <row r="209" spans="1:5" hidden="1" x14ac:dyDescent="0.25">
      <c r="A209" s="30">
        <v>44872</v>
      </c>
      <c r="B209" s="29">
        <v>15</v>
      </c>
      <c r="C209" s="29">
        <v>15</v>
      </c>
      <c r="D209" s="29">
        <v>17</v>
      </c>
      <c r="E209" s="29">
        <v>16</v>
      </c>
    </row>
    <row r="210" spans="1:5" hidden="1" x14ac:dyDescent="0.25">
      <c r="A210" s="30">
        <v>44873</v>
      </c>
      <c r="B210" s="29">
        <v>15.01</v>
      </c>
      <c r="C210" s="29">
        <v>15</v>
      </c>
      <c r="D210" s="29">
        <v>17</v>
      </c>
      <c r="E210" s="29">
        <v>16</v>
      </c>
    </row>
    <row r="211" spans="1:5" hidden="1" x14ac:dyDescent="0.25">
      <c r="A211" s="30">
        <v>44874</v>
      </c>
      <c r="B211" s="29">
        <v>15.01</v>
      </c>
      <c r="C211" s="29">
        <v>15</v>
      </c>
      <c r="D211" s="29">
        <v>17</v>
      </c>
      <c r="E211" s="29">
        <v>16</v>
      </c>
    </row>
    <row r="212" spans="1:5" hidden="1" x14ac:dyDescent="0.25">
      <c r="A212" s="30">
        <v>44875</v>
      </c>
      <c r="B212" s="29">
        <v>15.01</v>
      </c>
      <c r="C212" s="29">
        <v>15</v>
      </c>
      <c r="D212" s="29">
        <v>17</v>
      </c>
      <c r="E212" s="29">
        <v>16</v>
      </c>
    </row>
    <row r="213" spans="1:5" hidden="1" x14ac:dyDescent="0.25">
      <c r="A213" s="30">
        <v>44876</v>
      </c>
      <c r="B213" s="29">
        <v>15.06</v>
      </c>
      <c r="C213" s="29">
        <v>15</v>
      </c>
      <c r="D213" s="29">
        <v>17</v>
      </c>
      <c r="E213" s="29">
        <v>16</v>
      </c>
    </row>
    <row r="214" spans="1:5" hidden="1" x14ac:dyDescent="0.25">
      <c r="A214" s="30">
        <v>44879</v>
      </c>
      <c r="B214" s="29">
        <v>15.04</v>
      </c>
      <c r="C214" s="29">
        <v>15</v>
      </c>
      <c r="D214" s="29">
        <v>17</v>
      </c>
      <c r="E214" s="29">
        <v>16</v>
      </c>
    </row>
    <row r="215" spans="1:5" hidden="1" x14ac:dyDescent="0.25">
      <c r="A215" s="30">
        <v>44880</v>
      </c>
      <c r="B215" s="29">
        <v>15.02</v>
      </c>
      <c r="C215" s="29">
        <v>15</v>
      </c>
      <c r="D215" s="29">
        <v>17</v>
      </c>
      <c r="E215" s="29">
        <v>16</v>
      </c>
    </row>
    <row r="216" spans="1:5" hidden="1" x14ac:dyDescent="0.25">
      <c r="A216" s="30">
        <v>44881</v>
      </c>
      <c r="B216" s="29">
        <v>15.07</v>
      </c>
      <c r="C216" s="29">
        <v>15</v>
      </c>
      <c r="D216" s="29">
        <v>17</v>
      </c>
      <c r="E216" s="29">
        <v>16</v>
      </c>
    </row>
    <row r="217" spans="1:5" hidden="1" x14ac:dyDescent="0.25">
      <c r="A217" s="30">
        <v>44882</v>
      </c>
      <c r="B217" s="29">
        <v>15.07</v>
      </c>
      <c r="C217" s="29">
        <v>15</v>
      </c>
      <c r="D217" s="29">
        <v>17</v>
      </c>
      <c r="E217" s="29">
        <v>16</v>
      </c>
    </row>
    <row r="218" spans="1:5" hidden="1" x14ac:dyDescent="0.25">
      <c r="A218" s="30">
        <v>44883</v>
      </c>
      <c r="B218" s="29">
        <v>15.03</v>
      </c>
      <c r="C218" s="29">
        <v>15</v>
      </c>
      <c r="D218" s="29">
        <v>17</v>
      </c>
      <c r="E218" s="29">
        <v>16</v>
      </c>
    </row>
    <row r="219" spans="1:5" hidden="1" x14ac:dyDescent="0.25">
      <c r="A219" s="30">
        <v>44886</v>
      </c>
      <c r="B219" s="29">
        <v>15.15</v>
      </c>
      <c r="C219" s="29">
        <v>15</v>
      </c>
      <c r="D219" s="29">
        <v>17</v>
      </c>
      <c r="E219" s="29">
        <v>16</v>
      </c>
    </row>
    <row r="220" spans="1:5" hidden="1" x14ac:dyDescent="0.25">
      <c r="A220" s="30">
        <v>44887</v>
      </c>
      <c r="B220" s="29">
        <v>15.33</v>
      </c>
      <c r="C220" s="29">
        <v>15</v>
      </c>
      <c r="D220" s="29">
        <v>17</v>
      </c>
      <c r="E220" s="29">
        <v>16</v>
      </c>
    </row>
    <row r="221" spans="1:5" hidden="1" x14ac:dyDescent="0.25">
      <c r="A221" s="30">
        <v>44888</v>
      </c>
      <c r="B221" s="29">
        <v>15.25</v>
      </c>
      <c r="C221" s="29">
        <v>15</v>
      </c>
      <c r="D221" s="29">
        <v>17</v>
      </c>
      <c r="E221" s="29">
        <v>16</v>
      </c>
    </row>
    <row r="222" spans="1:5" hidden="1" x14ac:dyDescent="0.25">
      <c r="A222" s="30">
        <v>44889</v>
      </c>
      <c r="B222" s="29">
        <v>15.98</v>
      </c>
      <c r="C222" s="29">
        <v>15</v>
      </c>
      <c r="D222" s="29">
        <v>17</v>
      </c>
      <c r="E222" s="29">
        <v>16</v>
      </c>
    </row>
    <row r="223" spans="1:5" hidden="1" x14ac:dyDescent="0.25">
      <c r="A223" s="30">
        <v>44890</v>
      </c>
      <c r="B223" s="29">
        <v>16.75</v>
      </c>
      <c r="C223" s="29">
        <v>15</v>
      </c>
      <c r="D223" s="29">
        <v>17</v>
      </c>
      <c r="E223" s="29">
        <v>16</v>
      </c>
    </row>
    <row r="224" spans="1:5" hidden="1" x14ac:dyDescent="0.25">
      <c r="A224" s="30">
        <v>44893</v>
      </c>
      <c r="B224" s="29">
        <v>16.78</v>
      </c>
      <c r="C224" s="29">
        <v>15</v>
      </c>
      <c r="D224" s="29">
        <v>17</v>
      </c>
      <c r="E224" s="29">
        <v>16</v>
      </c>
    </row>
    <row r="225" spans="1:5" hidden="1" x14ac:dyDescent="0.25">
      <c r="A225" s="30">
        <v>44894</v>
      </c>
      <c r="B225" s="29">
        <v>16.739999999999998</v>
      </c>
      <c r="C225" s="29">
        <v>15</v>
      </c>
      <c r="D225" s="29">
        <v>17</v>
      </c>
      <c r="E225" s="29">
        <v>16</v>
      </c>
    </row>
    <row r="226" spans="1:5" hidden="1" x14ac:dyDescent="0.25">
      <c r="A226" s="30">
        <v>44895</v>
      </c>
      <c r="B226" s="29">
        <v>16.920000000000002</v>
      </c>
      <c r="C226" s="29">
        <v>15</v>
      </c>
      <c r="D226" s="29">
        <v>17</v>
      </c>
      <c r="E226" s="29">
        <v>16</v>
      </c>
    </row>
    <row r="227" spans="1:5" hidden="1" x14ac:dyDescent="0.25">
      <c r="A227" s="30">
        <v>44896</v>
      </c>
      <c r="B227" s="29">
        <v>16.89</v>
      </c>
      <c r="C227" s="29">
        <v>15</v>
      </c>
      <c r="D227" s="29">
        <v>17</v>
      </c>
      <c r="E227" s="29">
        <v>16</v>
      </c>
    </row>
    <row r="228" spans="1:5" hidden="1" x14ac:dyDescent="0.25">
      <c r="A228" s="30">
        <v>44897</v>
      </c>
      <c r="B228" s="29">
        <v>16.36</v>
      </c>
      <c r="C228" s="29">
        <v>15</v>
      </c>
      <c r="D228" s="29">
        <v>17</v>
      </c>
      <c r="E228" s="29">
        <v>16</v>
      </c>
    </row>
    <row r="229" spans="1:5" hidden="1" x14ac:dyDescent="0.25">
      <c r="A229" s="30">
        <v>44900</v>
      </c>
      <c r="B229" s="29">
        <v>16.04</v>
      </c>
      <c r="C229" s="29">
        <v>15</v>
      </c>
      <c r="D229" s="29">
        <v>17</v>
      </c>
      <c r="E229" s="29">
        <v>16</v>
      </c>
    </row>
    <row r="230" spans="1:5" hidden="1" x14ac:dyDescent="0.25">
      <c r="A230" s="30">
        <v>44901</v>
      </c>
      <c r="B230" s="29">
        <v>16.37</v>
      </c>
      <c r="C230" s="29">
        <v>15.75</v>
      </c>
      <c r="D230" s="29">
        <v>17.75</v>
      </c>
      <c r="E230" s="29">
        <v>16.75</v>
      </c>
    </row>
    <row r="231" spans="1:5" hidden="1" x14ac:dyDescent="0.25">
      <c r="A231" s="30">
        <v>44902</v>
      </c>
      <c r="B231" s="29">
        <v>16.27</v>
      </c>
      <c r="C231" s="29">
        <v>15.75</v>
      </c>
      <c r="D231" s="29">
        <v>17.75</v>
      </c>
      <c r="E231" s="29">
        <v>16.75</v>
      </c>
    </row>
    <row r="232" spans="1:5" hidden="1" x14ac:dyDescent="0.25">
      <c r="A232" s="30">
        <v>44903</v>
      </c>
      <c r="B232" s="29">
        <v>16.05</v>
      </c>
      <c r="C232" s="29">
        <v>15.75</v>
      </c>
      <c r="D232" s="29">
        <v>17.75</v>
      </c>
      <c r="E232" s="29">
        <v>16.75</v>
      </c>
    </row>
    <row r="233" spans="1:5" hidden="1" x14ac:dyDescent="0.25">
      <c r="A233" s="30">
        <v>44904</v>
      </c>
      <c r="B233" s="29">
        <v>15.88</v>
      </c>
      <c r="C233" s="29">
        <v>15.75</v>
      </c>
      <c r="D233" s="29">
        <v>17.75</v>
      </c>
      <c r="E233" s="29">
        <v>16.75</v>
      </c>
    </row>
    <row r="234" spans="1:5" hidden="1" x14ac:dyDescent="0.25">
      <c r="A234" s="30">
        <v>44907</v>
      </c>
      <c r="B234" s="29">
        <v>15.86</v>
      </c>
      <c r="C234" s="29">
        <v>15.75</v>
      </c>
      <c r="D234" s="29">
        <v>17.75</v>
      </c>
      <c r="E234" s="29">
        <v>16.75</v>
      </c>
    </row>
    <row r="235" spans="1:5" hidden="1" x14ac:dyDescent="0.25">
      <c r="A235" s="30">
        <v>44908</v>
      </c>
      <c r="B235" s="29">
        <v>15.83</v>
      </c>
      <c r="C235" s="29">
        <v>15.75</v>
      </c>
      <c r="D235" s="29">
        <v>17.75</v>
      </c>
      <c r="E235" s="29">
        <v>16.75</v>
      </c>
    </row>
    <row r="236" spans="1:5" hidden="1" x14ac:dyDescent="0.25">
      <c r="A236" s="30">
        <v>44909</v>
      </c>
      <c r="B236" s="29">
        <v>16.02</v>
      </c>
      <c r="C236" s="29">
        <v>15.75</v>
      </c>
      <c r="D236" s="29">
        <v>17.75</v>
      </c>
      <c r="E236" s="29">
        <v>16.75</v>
      </c>
    </row>
    <row r="237" spans="1:5" hidden="1" x14ac:dyDescent="0.25">
      <c r="A237" s="30">
        <v>44910</v>
      </c>
      <c r="B237" s="29">
        <v>15.92</v>
      </c>
      <c r="C237" s="29">
        <v>15.75</v>
      </c>
      <c r="D237" s="29">
        <v>17.75</v>
      </c>
      <c r="E237" s="29">
        <v>16.75</v>
      </c>
    </row>
    <row r="238" spans="1:5" hidden="1" x14ac:dyDescent="0.25">
      <c r="A238" s="30">
        <v>44914</v>
      </c>
      <c r="B238" s="29">
        <v>15.82</v>
      </c>
      <c r="C238" s="29">
        <v>15.75</v>
      </c>
      <c r="D238" s="29">
        <v>17.75</v>
      </c>
      <c r="E238" s="29">
        <v>16.75</v>
      </c>
    </row>
    <row r="239" spans="1:5" hidden="1" x14ac:dyDescent="0.25">
      <c r="A239" s="30">
        <v>44915</v>
      </c>
      <c r="B239" s="29">
        <v>15.82</v>
      </c>
      <c r="C239" s="29">
        <v>15.75</v>
      </c>
      <c r="D239" s="29">
        <v>17.75</v>
      </c>
      <c r="E239" s="29">
        <v>16.75</v>
      </c>
    </row>
    <row r="240" spans="1:5" hidden="1" x14ac:dyDescent="0.25">
      <c r="A240" s="30">
        <v>44916</v>
      </c>
      <c r="B240" s="29">
        <v>15.89</v>
      </c>
      <c r="C240" s="29">
        <v>15.75</v>
      </c>
      <c r="D240" s="29">
        <v>17.75</v>
      </c>
      <c r="E240" s="29">
        <v>16.75</v>
      </c>
    </row>
    <row r="241" spans="1:9" hidden="1" x14ac:dyDescent="0.25">
      <c r="A241" s="30">
        <v>44917</v>
      </c>
      <c r="B241" s="29">
        <v>15.86</v>
      </c>
      <c r="C241" s="29">
        <v>15.75</v>
      </c>
      <c r="D241" s="29">
        <v>17.75</v>
      </c>
      <c r="E241" s="29">
        <v>16.75</v>
      </c>
    </row>
    <row r="242" spans="1:9" hidden="1" x14ac:dyDescent="0.25">
      <c r="A242" s="30">
        <v>44918</v>
      </c>
      <c r="B242" s="29">
        <v>15.99</v>
      </c>
      <c r="C242" s="29">
        <v>15.75</v>
      </c>
      <c r="D242" s="29">
        <v>17.75</v>
      </c>
      <c r="E242" s="29">
        <v>16.75</v>
      </c>
    </row>
    <row r="243" spans="1:9" hidden="1" x14ac:dyDescent="0.25">
      <c r="A243" s="30">
        <v>44921</v>
      </c>
      <c r="B243" s="29">
        <v>16.38</v>
      </c>
      <c r="C243" s="29">
        <v>15.75</v>
      </c>
      <c r="D243" s="29">
        <v>17.75</v>
      </c>
      <c r="E243" s="29">
        <v>16.75</v>
      </c>
    </row>
    <row r="244" spans="1:9" hidden="1" x14ac:dyDescent="0.25">
      <c r="A244" s="30">
        <v>44922</v>
      </c>
      <c r="B244" s="29">
        <v>16.600000000000001</v>
      </c>
      <c r="C244" s="29">
        <v>15.75</v>
      </c>
      <c r="D244" s="29">
        <v>17.75</v>
      </c>
      <c r="E244" s="29">
        <v>16.75</v>
      </c>
    </row>
    <row r="245" spans="1:9" hidden="1" x14ac:dyDescent="0.25">
      <c r="A245" s="30">
        <v>44923</v>
      </c>
      <c r="B245" s="29">
        <v>16.79</v>
      </c>
      <c r="C245" s="29">
        <v>15.75</v>
      </c>
      <c r="D245" s="29">
        <v>17.75</v>
      </c>
      <c r="E245" s="29">
        <v>16.75</v>
      </c>
    </row>
    <row r="246" spans="1:9" hidden="1" x14ac:dyDescent="0.25">
      <c r="A246" s="30">
        <v>44924</v>
      </c>
      <c r="B246" s="29">
        <v>17.39</v>
      </c>
      <c r="C246" s="29">
        <v>15.75</v>
      </c>
      <c r="D246" s="29">
        <v>17.75</v>
      </c>
      <c r="E246" s="29">
        <v>16.75</v>
      </c>
    </row>
    <row r="247" spans="1:9" hidden="1" x14ac:dyDescent="0.25">
      <c r="A247" s="30">
        <v>44925</v>
      </c>
      <c r="B247" s="29">
        <v>17.63</v>
      </c>
      <c r="C247" s="29">
        <v>15.75</v>
      </c>
      <c r="D247" s="29">
        <v>17.75</v>
      </c>
      <c r="E247" s="29">
        <v>16.75</v>
      </c>
    </row>
    <row r="248" spans="1:9" x14ac:dyDescent="0.25">
      <c r="A248" s="30">
        <v>44930</v>
      </c>
      <c r="B248" s="29">
        <v>16.100000000000001</v>
      </c>
      <c r="C248" s="29">
        <v>15.75</v>
      </c>
      <c r="D248" s="29">
        <v>17.75</v>
      </c>
      <c r="E248" s="29">
        <v>16.75</v>
      </c>
      <c r="F248" s="357" t="s">
        <v>53</v>
      </c>
      <c r="G248" s="354"/>
      <c r="H248" s="354"/>
      <c r="I248" s="355"/>
    </row>
    <row r="249" spans="1:9" x14ac:dyDescent="0.25">
      <c r="A249" s="30">
        <v>44931</v>
      </c>
      <c r="B249" s="29">
        <v>15.9</v>
      </c>
      <c r="C249" s="29">
        <v>15.75</v>
      </c>
      <c r="D249" s="29">
        <v>17.75</v>
      </c>
      <c r="E249" s="29">
        <v>16.75</v>
      </c>
      <c r="F249" s="340" t="s">
        <v>38</v>
      </c>
      <c r="G249" s="341"/>
      <c r="H249" s="341"/>
      <c r="I249" s="342"/>
    </row>
    <row r="250" spans="1:9" x14ac:dyDescent="0.25">
      <c r="A250" s="30">
        <v>44932</v>
      </c>
      <c r="B250" s="29">
        <v>15.82</v>
      </c>
      <c r="C250" s="29">
        <v>15.75</v>
      </c>
      <c r="D250" s="29">
        <v>17.75</v>
      </c>
      <c r="E250" s="29">
        <v>16.75</v>
      </c>
    </row>
    <row r="251" spans="1:9" x14ac:dyDescent="0.25">
      <c r="A251" s="30">
        <v>44935</v>
      </c>
      <c r="B251" s="29">
        <v>15.86</v>
      </c>
      <c r="C251" s="29">
        <v>15.75</v>
      </c>
      <c r="D251" s="29">
        <v>17.75</v>
      </c>
      <c r="E251" s="29">
        <v>16.75</v>
      </c>
    </row>
    <row r="252" spans="1:9" x14ac:dyDescent="0.25">
      <c r="A252" s="30">
        <v>44936</v>
      </c>
      <c r="B252" s="29">
        <v>15.78</v>
      </c>
      <c r="C252" s="29">
        <v>15.75</v>
      </c>
      <c r="D252" s="29">
        <v>17.75</v>
      </c>
      <c r="E252" s="29">
        <v>16.75</v>
      </c>
    </row>
    <row r="253" spans="1:9" x14ac:dyDescent="0.25">
      <c r="A253" s="30">
        <v>44937</v>
      </c>
      <c r="B253" s="29">
        <v>15.76</v>
      </c>
      <c r="C253" s="29">
        <v>15.75</v>
      </c>
      <c r="D253" s="29">
        <v>17.75</v>
      </c>
      <c r="E253" s="29">
        <v>16.75</v>
      </c>
    </row>
    <row r="254" spans="1:9" x14ac:dyDescent="0.25">
      <c r="A254" s="30">
        <v>44938</v>
      </c>
      <c r="B254" s="29">
        <v>15.76</v>
      </c>
      <c r="C254" s="29">
        <v>15.75</v>
      </c>
      <c r="D254" s="29">
        <v>17.75</v>
      </c>
      <c r="E254" s="29">
        <v>16.75</v>
      </c>
    </row>
    <row r="255" spans="1:9" x14ac:dyDescent="0.25">
      <c r="A255" s="30">
        <v>44939</v>
      </c>
      <c r="B255" s="29">
        <v>15.76</v>
      </c>
      <c r="C255" s="29">
        <v>15.75</v>
      </c>
      <c r="D255" s="29">
        <v>17.75</v>
      </c>
      <c r="E255" s="29">
        <v>16.75</v>
      </c>
    </row>
    <row r="256" spans="1:9" x14ac:dyDescent="0.25">
      <c r="A256" s="30">
        <v>44942</v>
      </c>
      <c r="B256" s="29">
        <v>15.78</v>
      </c>
      <c r="C256" s="29">
        <v>15.75</v>
      </c>
      <c r="D256" s="29">
        <v>17.75</v>
      </c>
      <c r="E256" s="29">
        <v>16.75</v>
      </c>
    </row>
    <row r="257" spans="1:19" x14ac:dyDescent="0.25">
      <c r="A257" s="30">
        <v>44943</v>
      </c>
      <c r="B257" s="29">
        <v>15.76</v>
      </c>
      <c r="C257" s="29">
        <v>15.75</v>
      </c>
      <c r="D257" s="29">
        <v>17.75</v>
      </c>
      <c r="E257" s="29">
        <v>16.75</v>
      </c>
    </row>
    <row r="258" spans="1:19" x14ac:dyDescent="0.25">
      <c r="A258" s="30">
        <v>44944</v>
      </c>
      <c r="B258" s="29">
        <v>15.76</v>
      </c>
      <c r="C258" s="29">
        <v>15.75</v>
      </c>
      <c r="D258" s="29">
        <v>17.75</v>
      </c>
      <c r="E258" s="29">
        <v>16.75</v>
      </c>
    </row>
    <row r="259" spans="1:19" x14ac:dyDescent="0.25">
      <c r="A259" s="30">
        <v>44945</v>
      </c>
      <c r="B259" s="29">
        <v>15.76</v>
      </c>
      <c r="C259" s="29">
        <v>15.75</v>
      </c>
      <c r="D259" s="29">
        <v>17.75</v>
      </c>
      <c r="E259" s="29">
        <v>16.75</v>
      </c>
    </row>
    <row r="260" spans="1:19" x14ac:dyDescent="0.25">
      <c r="A260" s="30">
        <v>44946</v>
      </c>
      <c r="B260" s="29">
        <v>15.76</v>
      </c>
      <c r="C260" s="29">
        <v>15.75</v>
      </c>
      <c r="D260" s="29">
        <v>17.75</v>
      </c>
      <c r="E260" s="29">
        <v>16.75</v>
      </c>
    </row>
    <row r="261" spans="1:19" x14ac:dyDescent="0.25">
      <c r="A261" s="30">
        <v>44949</v>
      </c>
      <c r="B261" s="29">
        <v>15.78</v>
      </c>
      <c r="C261" s="29">
        <v>15.75</v>
      </c>
      <c r="D261" s="29">
        <v>17.75</v>
      </c>
      <c r="E261" s="29">
        <v>16.75</v>
      </c>
      <c r="P261" s="331" t="s">
        <v>0</v>
      </c>
      <c r="Q261" s="331"/>
      <c r="R261" s="331"/>
      <c r="S261" s="331"/>
    </row>
    <row r="262" spans="1:19" x14ac:dyDescent="0.25">
      <c r="A262" s="30">
        <v>44950</v>
      </c>
      <c r="B262" s="29">
        <v>15.77</v>
      </c>
      <c r="C262" s="29">
        <v>15.75</v>
      </c>
      <c r="D262" s="29">
        <v>17.75</v>
      </c>
      <c r="E262" s="29">
        <v>16.75</v>
      </c>
    </row>
    <row r="263" spans="1:19" x14ac:dyDescent="0.25">
      <c r="A263" s="30">
        <v>44951</v>
      </c>
      <c r="B263" s="29">
        <v>15.77</v>
      </c>
      <c r="C263" s="29">
        <v>15.75</v>
      </c>
      <c r="D263" s="29">
        <v>17.75</v>
      </c>
      <c r="E263" s="29">
        <v>16.75</v>
      </c>
    </row>
    <row r="264" spans="1:19" x14ac:dyDescent="0.25">
      <c r="A264" s="30">
        <v>44952</v>
      </c>
      <c r="B264" s="29">
        <v>15.76</v>
      </c>
      <c r="C264" s="29">
        <v>15.75</v>
      </c>
      <c r="D264" s="29">
        <v>17.75</v>
      </c>
      <c r="E264" s="29">
        <v>16.75</v>
      </c>
    </row>
    <row r="265" spans="1:19" x14ac:dyDescent="0.25">
      <c r="A265" s="30">
        <v>44953</v>
      </c>
      <c r="B265" s="29">
        <v>15.76</v>
      </c>
      <c r="C265" s="29">
        <v>15.75</v>
      </c>
      <c r="D265" s="29">
        <v>17.75</v>
      </c>
      <c r="E265" s="29">
        <v>16.75</v>
      </c>
    </row>
    <row r="266" spans="1:19" x14ac:dyDescent="0.25">
      <c r="A266" s="30">
        <v>44956</v>
      </c>
      <c r="B266" s="29">
        <v>15.81</v>
      </c>
      <c r="C266" s="29">
        <v>15.75</v>
      </c>
      <c r="D266" s="29">
        <v>17.75</v>
      </c>
      <c r="E266" s="29">
        <v>16.75</v>
      </c>
    </row>
    <row r="267" spans="1:19" x14ac:dyDescent="0.25">
      <c r="A267" s="30">
        <v>44957</v>
      </c>
      <c r="B267" s="29">
        <v>16.16</v>
      </c>
      <c r="C267" s="29">
        <v>15.75</v>
      </c>
      <c r="D267" s="29">
        <v>17.75</v>
      </c>
      <c r="E267" s="29">
        <v>16.75</v>
      </c>
    </row>
    <row r="268" spans="1:19" x14ac:dyDescent="0.25">
      <c r="A268" s="30">
        <v>44958</v>
      </c>
      <c r="B268" s="29">
        <v>16.059999999999999</v>
      </c>
      <c r="C268" s="29">
        <v>15.75</v>
      </c>
      <c r="D268" s="29">
        <v>17.75</v>
      </c>
      <c r="E268" s="29">
        <v>16.75</v>
      </c>
    </row>
    <row r="269" spans="1:19" x14ac:dyDescent="0.25">
      <c r="A269" s="30">
        <v>44959</v>
      </c>
      <c r="B269" s="29">
        <v>16.03</v>
      </c>
      <c r="C269" s="29">
        <v>15.75</v>
      </c>
      <c r="D269" s="29">
        <v>17.75</v>
      </c>
      <c r="E269" s="29">
        <v>16.75</v>
      </c>
    </row>
    <row r="270" spans="1:19" x14ac:dyDescent="0.25">
      <c r="A270" s="30">
        <v>44960</v>
      </c>
      <c r="B270" s="29">
        <v>15.87</v>
      </c>
      <c r="C270" s="29">
        <v>15.75</v>
      </c>
      <c r="D270" s="29">
        <v>17.75</v>
      </c>
      <c r="E270" s="29">
        <v>16.75</v>
      </c>
    </row>
    <row r="271" spans="1:19" x14ac:dyDescent="0.25">
      <c r="A271" s="30">
        <v>44963</v>
      </c>
      <c r="B271" s="29">
        <v>15.82</v>
      </c>
      <c r="C271" s="29">
        <v>15.75</v>
      </c>
      <c r="D271" s="29">
        <v>17.75</v>
      </c>
      <c r="E271" s="29">
        <v>16.75</v>
      </c>
    </row>
    <row r="272" spans="1:19" x14ac:dyDescent="0.25">
      <c r="A272" s="30">
        <v>44964</v>
      </c>
      <c r="B272" s="29">
        <v>15.77</v>
      </c>
      <c r="C272" s="29">
        <v>15.75</v>
      </c>
      <c r="D272" s="29">
        <v>17.75</v>
      </c>
      <c r="E272" s="29">
        <v>16.75</v>
      </c>
    </row>
    <row r="273" spans="1:5" x14ac:dyDescent="0.25">
      <c r="A273" s="30">
        <v>44965</v>
      </c>
      <c r="B273" s="29">
        <v>15.76</v>
      </c>
      <c r="C273" s="29">
        <v>15.75</v>
      </c>
      <c r="D273" s="29">
        <v>17.75</v>
      </c>
      <c r="E273" s="29">
        <v>16.75</v>
      </c>
    </row>
    <row r="274" spans="1:5" x14ac:dyDescent="0.25">
      <c r="A274" s="30">
        <v>44966</v>
      </c>
      <c r="B274" s="29">
        <v>15.76</v>
      </c>
      <c r="C274" s="29">
        <v>15.75</v>
      </c>
      <c r="D274" s="29">
        <v>17.75</v>
      </c>
      <c r="E274" s="29">
        <v>16.75</v>
      </c>
    </row>
    <row r="275" spans="1:5" x14ac:dyDescent="0.25">
      <c r="A275" s="30">
        <v>44967</v>
      </c>
      <c r="B275" s="29">
        <v>15.76</v>
      </c>
      <c r="C275" s="29">
        <v>15.75</v>
      </c>
      <c r="D275" s="29">
        <v>17.75</v>
      </c>
      <c r="E275" s="29">
        <v>16.75</v>
      </c>
    </row>
    <row r="276" spans="1:5" x14ac:dyDescent="0.25">
      <c r="A276" s="30">
        <v>44970</v>
      </c>
      <c r="B276" s="29">
        <v>15.76</v>
      </c>
      <c r="C276" s="29">
        <v>15.75</v>
      </c>
      <c r="D276" s="29">
        <v>17.75</v>
      </c>
      <c r="E276" s="29">
        <v>16.75</v>
      </c>
    </row>
    <row r="277" spans="1:5" x14ac:dyDescent="0.25">
      <c r="A277" s="30">
        <v>44971</v>
      </c>
      <c r="B277" s="29">
        <v>15.75</v>
      </c>
      <c r="C277" s="29">
        <v>15.75</v>
      </c>
      <c r="D277" s="29">
        <v>17.75</v>
      </c>
      <c r="E277" s="29">
        <v>16.75</v>
      </c>
    </row>
    <row r="278" spans="1:5" x14ac:dyDescent="0.25">
      <c r="A278" s="30">
        <v>44972</v>
      </c>
      <c r="B278" s="29">
        <v>15.75</v>
      </c>
      <c r="C278" s="29">
        <v>15.75</v>
      </c>
      <c r="D278" s="29">
        <v>17.75</v>
      </c>
      <c r="E278" s="29">
        <v>16.75</v>
      </c>
    </row>
    <row r="279" spans="1:5" x14ac:dyDescent="0.25">
      <c r="A279" s="30">
        <v>44973</v>
      </c>
      <c r="B279" s="29">
        <v>15.75</v>
      </c>
      <c r="C279" s="29">
        <v>15.75</v>
      </c>
      <c r="D279" s="29">
        <v>17.75</v>
      </c>
      <c r="E279" s="29">
        <v>16.75</v>
      </c>
    </row>
    <row r="280" spans="1:5" x14ac:dyDescent="0.25">
      <c r="A280" s="30">
        <v>44974</v>
      </c>
      <c r="B280" s="29">
        <v>15.76</v>
      </c>
      <c r="C280" s="29">
        <v>15.75</v>
      </c>
      <c r="D280" s="29">
        <v>17.75</v>
      </c>
      <c r="E280" s="29">
        <v>16.75</v>
      </c>
    </row>
    <row r="281" spans="1:5" x14ac:dyDescent="0.25">
      <c r="A281" s="30">
        <v>44977</v>
      </c>
      <c r="B281" s="29">
        <v>15.77</v>
      </c>
      <c r="C281" s="29">
        <v>15.75</v>
      </c>
      <c r="D281" s="29">
        <v>17.75</v>
      </c>
      <c r="E281" s="29">
        <v>16.75</v>
      </c>
    </row>
    <row r="282" spans="1:5" x14ac:dyDescent="0.25">
      <c r="A282" s="30">
        <v>44978</v>
      </c>
      <c r="B282" s="29">
        <v>15.91</v>
      </c>
      <c r="C282" s="29">
        <v>15.75</v>
      </c>
      <c r="D282" s="29">
        <v>17.75</v>
      </c>
      <c r="E282" s="29">
        <v>16.75</v>
      </c>
    </row>
    <row r="283" spans="1:5" x14ac:dyDescent="0.25">
      <c r="A283" s="30">
        <v>44979</v>
      </c>
      <c r="B283" s="29">
        <v>16.29</v>
      </c>
      <c r="C283" s="29">
        <v>15.75</v>
      </c>
      <c r="D283" s="29">
        <v>17.75</v>
      </c>
      <c r="E283" s="29">
        <v>16.75</v>
      </c>
    </row>
    <row r="284" spans="1:5" x14ac:dyDescent="0.25">
      <c r="A284" s="30">
        <v>44980</v>
      </c>
      <c r="B284" s="29">
        <v>16.86</v>
      </c>
      <c r="C284" s="29">
        <v>15.75</v>
      </c>
      <c r="D284" s="29">
        <v>17.75</v>
      </c>
      <c r="E284" s="29">
        <v>16.75</v>
      </c>
    </row>
    <row r="285" spans="1:5" x14ac:dyDescent="0.25">
      <c r="A285" s="30">
        <v>44981</v>
      </c>
      <c r="B285" s="29">
        <v>17.239999999999998</v>
      </c>
      <c r="C285" s="29">
        <v>15.75</v>
      </c>
      <c r="D285" s="29">
        <v>17.75</v>
      </c>
      <c r="E285" s="29">
        <v>16.75</v>
      </c>
    </row>
    <row r="286" spans="1:5" x14ac:dyDescent="0.25">
      <c r="A286" s="30">
        <v>44984</v>
      </c>
      <c r="B286" s="29">
        <v>17.489999999999998</v>
      </c>
      <c r="C286" s="29">
        <v>15.75</v>
      </c>
      <c r="D286" s="29">
        <v>17.75</v>
      </c>
      <c r="E286" s="29">
        <v>16.75</v>
      </c>
    </row>
    <row r="287" spans="1:5" x14ac:dyDescent="0.25">
      <c r="A287" s="30">
        <v>44985</v>
      </c>
      <c r="B287" s="29">
        <v>17.53</v>
      </c>
      <c r="C287" s="29">
        <v>15.75</v>
      </c>
      <c r="D287" s="29">
        <v>17.75</v>
      </c>
      <c r="E287" s="29">
        <v>16.75</v>
      </c>
    </row>
    <row r="288" spans="1:5" x14ac:dyDescent="0.25">
      <c r="A288" s="30">
        <v>44986</v>
      </c>
      <c r="B288" s="29">
        <v>17.54</v>
      </c>
      <c r="C288" s="29">
        <v>15.75</v>
      </c>
      <c r="D288" s="29">
        <v>17.75</v>
      </c>
      <c r="E288" s="29">
        <v>16.75</v>
      </c>
    </row>
    <row r="289" spans="1:5" x14ac:dyDescent="0.25">
      <c r="A289" s="30">
        <v>44987</v>
      </c>
      <c r="B289" s="29">
        <v>17.61</v>
      </c>
      <c r="C289" s="29">
        <v>15.75</v>
      </c>
      <c r="D289" s="29">
        <v>17.75</v>
      </c>
      <c r="E289" s="29">
        <v>16.75</v>
      </c>
    </row>
    <row r="290" spans="1:5" x14ac:dyDescent="0.25">
      <c r="A290" s="30">
        <v>44988</v>
      </c>
      <c r="B290" s="29">
        <v>17.579999999999998</v>
      </c>
      <c r="C290" s="29">
        <v>15.75</v>
      </c>
      <c r="D290" s="29">
        <v>17.75</v>
      </c>
      <c r="E290" s="29">
        <v>16.75</v>
      </c>
    </row>
    <row r="291" spans="1:5" x14ac:dyDescent="0.25">
      <c r="A291" s="30">
        <v>44991</v>
      </c>
      <c r="B291" s="29">
        <v>17.59</v>
      </c>
      <c r="C291" s="29">
        <v>15.75</v>
      </c>
      <c r="D291" s="29">
        <v>17.75</v>
      </c>
      <c r="E291" s="29">
        <v>16.75</v>
      </c>
    </row>
    <row r="292" spans="1:5" x14ac:dyDescent="0.25">
      <c r="A292" s="30">
        <v>44992</v>
      </c>
      <c r="B292" s="29">
        <v>17.18</v>
      </c>
      <c r="C292" s="29">
        <v>15.75</v>
      </c>
      <c r="D292" s="29">
        <v>17.75</v>
      </c>
      <c r="E292" s="29">
        <v>16.75</v>
      </c>
    </row>
    <row r="293" spans="1:5" x14ac:dyDescent="0.25">
      <c r="A293" s="30">
        <v>44994</v>
      </c>
      <c r="B293" s="29">
        <v>16.309999999999999</v>
      </c>
      <c r="C293" s="29">
        <v>15.75</v>
      </c>
      <c r="D293" s="29">
        <v>17.75</v>
      </c>
      <c r="E293" s="29">
        <v>16.75</v>
      </c>
    </row>
    <row r="294" spans="1:5" x14ac:dyDescent="0.25">
      <c r="A294" s="30">
        <v>44995</v>
      </c>
      <c r="B294" s="29">
        <v>15.88</v>
      </c>
      <c r="C294" s="29">
        <v>15.75</v>
      </c>
      <c r="D294" s="29">
        <v>17.75</v>
      </c>
      <c r="E294" s="29">
        <v>16.75</v>
      </c>
    </row>
    <row r="295" spans="1:5" x14ac:dyDescent="0.25">
      <c r="A295" s="30">
        <v>44998</v>
      </c>
      <c r="B295" s="29">
        <v>15.89</v>
      </c>
      <c r="C295" s="29">
        <v>15.75</v>
      </c>
      <c r="D295" s="29">
        <v>17.75</v>
      </c>
      <c r="E295" s="29">
        <v>16.75</v>
      </c>
    </row>
    <row r="296" spans="1:5" x14ac:dyDescent="0.25">
      <c r="A296" s="30">
        <v>44999</v>
      </c>
      <c r="B296" s="29">
        <v>15.87</v>
      </c>
      <c r="C296" s="29">
        <v>15.75</v>
      </c>
      <c r="D296" s="29">
        <v>17.75</v>
      </c>
      <c r="E296" s="29">
        <v>16.75</v>
      </c>
    </row>
    <row r="297" spans="1:5" x14ac:dyDescent="0.25">
      <c r="A297" s="30">
        <v>45000</v>
      </c>
      <c r="B297" s="29">
        <v>15.8</v>
      </c>
      <c r="C297" s="29">
        <v>15.75</v>
      </c>
      <c r="D297" s="29">
        <v>17.75</v>
      </c>
      <c r="E297" s="29">
        <v>16.75</v>
      </c>
    </row>
    <row r="298" spans="1:5" x14ac:dyDescent="0.25">
      <c r="A298" s="30">
        <v>45001</v>
      </c>
      <c r="B298" s="29">
        <v>15.82</v>
      </c>
      <c r="C298" s="29">
        <v>15.75</v>
      </c>
      <c r="D298" s="29">
        <v>17.75</v>
      </c>
      <c r="E298" s="29">
        <v>16.75</v>
      </c>
    </row>
    <row r="299" spans="1:5" x14ac:dyDescent="0.25">
      <c r="A299" s="30">
        <v>45002</v>
      </c>
      <c r="B299" s="29">
        <v>15.85</v>
      </c>
      <c r="C299" s="29">
        <v>15.75</v>
      </c>
      <c r="D299" s="29">
        <v>17.75</v>
      </c>
      <c r="E299" s="29">
        <v>16.75</v>
      </c>
    </row>
    <row r="300" spans="1:5" x14ac:dyDescent="0.25">
      <c r="A300" s="30">
        <v>45005</v>
      </c>
      <c r="B300" s="29">
        <v>15.99</v>
      </c>
      <c r="C300" s="29">
        <v>15.75</v>
      </c>
      <c r="D300" s="29">
        <v>17.75</v>
      </c>
      <c r="E300" s="29">
        <v>16.75</v>
      </c>
    </row>
    <row r="301" spans="1:5" x14ac:dyDescent="0.25">
      <c r="A301" s="30">
        <v>45009</v>
      </c>
      <c r="B301" s="29">
        <v>16.43</v>
      </c>
      <c r="C301" s="29">
        <v>15.75</v>
      </c>
      <c r="D301" s="29">
        <v>17.75</v>
      </c>
      <c r="E301" s="29">
        <v>16.75</v>
      </c>
    </row>
    <row r="302" spans="1:5" x14ac:dyDescent="0.25">
      <c r="A302" s="30">
        <v>45012</v>
      </c>
      <c r="B302" s="29">
        <v>16.63</v>
      </c>
      <c r="C302" s="29">
        <v>15.75</v>
      </c>
      <c r="D302" s="29">
        <v>17.75</v>
      </c>
      <c r="E302" s="29">
        <v>16.75</v>
      </c>
    </row>
    <row r="303" spans="1:5" x14ac:dyDescent="0.25">
      <c r="A303" s="30">
        <v>45013</v>
      </c>
      <c r="B303" s="29">
        <v>16.559999999999999</v>
      </c>
      <c r="C303" s="29">
        <v>15.75</v>
      </c>
      <c r="D303" s="29">
        <v>17.75</v>
      </c>
      <c r="E303" s="29">
        <v>16.75</v>
      </c>
    </row>
    <row r="304" spans="1:5" x14ac:dyDescent="0.25">
      <c r="A304" s="30">
        <v>45014</v>
      </c>
      <c r="B304" s="29">
        <v>16.600000000000001</v>
      </c>
      <c r="C304" s="29">
        <v>15.75</v>
      </c>
      <c r="D304" s="29">
        <v>17.75</v>
      </c>
      <c r="E304" s="29">
        <v>16.75</v>
      </c>
    </row>
    <row r="305" spans="1:5" x14ac:dyDescent="0.25">
      <c r="A305" s="30">
        <v>45015</v>
      </c>
      <c r="B305" s="29">
        <v>16.579999999999998</v>
      </c>
      <c r="C305" s="29">
        <v>15.75</v>
      </c>
      <c r="D305" s="29">
        <v>17.75</v>
      </c>
      <c r="E305" s="29">
        <v>16.75</v>
      </c>
    </row>
    <row r="306" spans="1:5" x14ac:dyDescent="0.25">
      <c r="A306" s="30">
        <v>45016</v>
      </c>
      <c r="B306" s="29">
        <v>17.11</v>
      </c>
      <c r="C306" s="29">
        <v>15.75</v>
      </c>
      <c r="D306" s="29">
        <v>17.75</v>
      </c>
      <c r="E306" s="29">
        <v>16.75</v>
      </c>
    </row>
    <row r="307" spans="1:5" x14ac:dyDescent="0.25">
      <c r="A307" s="30">
        <v>45019</v>
      </c>
      <c r="B307" s="29">
        <v>16.66</v>
      </c>
      <c r="C307" s="29">
        <v>15.75</v>
      </c>
      <c r="D307" s="29">
        <v>17.75</v>
      </c>
      <c r="E307" s="29">
        <v>16.75</v>
      </c>
    </row>
    <row r="308" spans="1:5" x14ac:dyDescent="0.25">
      <c r="A308" s="30">
        <v>45020</v>
      </c>
      <c r="B308" s="29">
        <v>16.72</v>
      </c>
      <c r="C308" s="29">
        <v>15.75</v>
      </c>
      <c r="D308" s="29">
        <v>17.75</v>
      </c>
      <c r="E308" s="29">
        <v>16.75</v>
      </c>
    </row>
    <row r="309" spans="1:5" x14ac:dyDescent="0.25">
      <c r="A309" s="30">
        <v>45021</v>
      </c>
      <c r="B309" s="29">
        <v>17.11</v>
      </c>
      <c r="C309" s="29">
        <v>15.75</v>
      </c>
      <c r="D309" s="29">
        <v>17.75</v>
      </c>
      <c r="E309" s="29">
        <v>16.75</v>
      </c>
    </row>
    <row r="310" spans="1:5" x14ac:dyDescent="0.25">
      <c r="A310" s="30">
        <v>45022</v>
      </c>
      <c r="B310" s="29">
        <v>16.77</v>
      </c>
      <c r="C310" s="29">
        <v>15.75</v>
      </c>
      <c r="D310" s="29">
        <v>17.75</v>
      </c>
      <c r="E310" s="29">
        <v>16.75</v>
      </c>
    </row>
    <row r="311" spans="1:5" x14ac:dyDescent="0.25">
      <c r="A311" s="30">
        <v>45023</v>
      </c>
      <c r="B311" s="29">
        <v>16.28</v>
      </c>
      <c r="C311" s="29">
        <v>15.75</v>
      </c>
      <c r="D311" s="29">
        <v>17.75</v>
      </c>
      <c r="E311" s="29">
        <v>16.75</v>
      </c>
    </row>
    <row r="312" spans="1:5" x14ac:dyDescent="0.25">
      <c r="A312" s="30">
        <v>45026</v>
      </c>
      <c r="B312" s="29">
        <v>16.28</v>
      </c>
      <c r="C312" s="29">
        <v>15.75</v>
      </c>
      <c r="D312" s="29">
        <v>17.75</v>
      </c>
      <c r="E312" s="29">
        <v>16.75</v>
      </c>
    </row>
    <row r="313" spans="1:5" x14ac:dyDescent="0.25">
      <c r="A313" s="30">
        <v>45027</v>
      </c>
      <c r="B313" s="29">
        <v>16.36</v>
      </c>
      <c r="C313" s="29">
        <v>15.75</v>
      </c>
      <c r="D313" s="29">
        <v>17.75</v>
      </c>
      <c r="E313" s="29">
        <v>16.75</v>
      </c>
    </row>
    <row r="314" spans="1:5" x14ac:dyDescent="0.25">
      <c r="A314" s="30">
        <v>45028</v>
      </c>
      <c r="B314" s="29">
        <v>16.309999999999999</v>
      </c>
      <c r="C314" s="29">
        <v>15.75</v>
      </c>
      <c r="D314" s="29">
        <v>17.75</v>
      </c>
      <c r="E314" s="29">
        <v>16.75</v>
      </c>
    </row>
    <row r="315" spans="1:5" x14ac:dyDescent="0.25">
      <c r="A315" s="30">
        <v>45029</v>
      </c>
      <c r="B315" s="29">
        <v>16.399999999999999</v>
      </c>
      <c r="C315" s="29">
        <v>15.75</v>
      </c>
      <c r="D315" s="29">
        <v>17.75</v>
      </c>
      <c r="E315" s="29">
        <v>16.75</v>
      </c>
    </row>
    <row r="316" spans="1:5" x14ac:dyDescent="0.25">
      <c r="A316" s="30">
        <v>45030</v>
      </c>
      <c r="B316" s="29">
        <v>16.38</v>
      </c>
      <c r="C316" s="29">
        <v>15.75</v>
      </c>
      <c r="D316" s="29">
        <v>17.75</v>
      </c>
      <c r="E316" s="29">
        <v>16.75</v>
      </c>
    </row>
    <row r="317" spans="1:5" x14ac:dyDescent="0.25">
      <c r="A317" s="30">
        <v>45033</v>
      </c>
      <c r="B317" s="29">
        <v>16.649999999999999</v>
      </c>
      <c r="C317" s="29">
        <v>15.75</v>
      </c>
      <c r="D317" s="29">
        <v>17.75</v>
      </c>
      <c r="E317" s="29">
        <v>16.75</v>
      </c>
    </row>
    <row r="318" spans="1:5" x14ac:dyDescent="0.25">
      <c r="A318" s="30">
        <v>45034</v>
      </c>
      <c r="B318" s="29">
        <v>17.38</v>
      </c>
      <c r="C318" s="29">
        <v>15.75</v>
      </c>
      <c r="D318" s="29">
        <v>17.75</v>
      </c>
      <c r="E318" s="29">
        <v>16.75</v>
      </c>
    </row>
    <row r="319" spans="1:5" x14ac:dyDescent="0.25">
      <c r="A319" s="30">
        <v>45035</v>
      </c>
      <c r="B319" s="29">
        <v>17.53</v>
      </c>
      <c r="C319" s="29">
        <v>15.75</v>
      </c>
      <c r="D319" s="29">
        <v>17.75</v>
      </c>
      <c r="E319" s="29">
        <v>16.75</v>
      </c>
    </row>
    <row r="320" spans="1:5" x14ac:dyDescent="0.25">
      <c r="A320" s="30">
        <v>45036</v>
      </c>
      <c r="B320" s="29">
        <v>17.600000000000001</v>
      </c>
      <c r="C320" s="29">
        <v>15.75</v>
      </c>
      <c r="D320" s="29">
        <v>17.75</v>
      </c>
      <c r="E320" s="29">
        <v>16.75</v>
      </c>
    </row>
    <row r="321" spans="1:5" x14ac:dyDescent="0.25">
      <c r="A321" s="30">
        <v>45037</v>
      </c>
      <c r="B321" s="29">
        <v>17.59</v>
      </c>
      <c r="C321" s="29">
        <v>15.75</v>
      </c>
      <c r="D321" s="29">
        <v>17.75</v>
      </c>
      <c r="E321" s="29">
        <v>16.75</v>
      </c>
    </row>
    <row r="322" spans="1:5" x14ac:dyDescent="0.25">
      <c r="A322" s="30">
        <v>45040</v>
      </c>
      <c r="B322" s="29">
        <v>17.71</v>
      </c>
      <c r="C322" s="29">
        <v>15.75</v>
      </c>
      <c r="D322" s="29">
        <v>17.75</v>
      </c>
      <c r="E322" s="29">
        <v>16.75</v>
      </c>
    </row>
    <row r="323" spans="1:5" x14ac:dyDescent="0.25">
      <c r="A323" s="30">
        <v>45041</v>
      </c>
      <c r="B323" s="29">
        <v>17.72</v>
      </c>
      <c r="C323" s="29">
        <v>15.75</v>
      </c>
      <c r="D323" s="29">
        <v>17.75</v>
      </c>
      <c r="E323" s="29">
        <v>16.75</v>
      </c>
    </row>
    <row r="324" spans="1:5" x14ac:dyDescent="0.25">
      <c r="A324" s="30">
        <v>45042</v>
      </c>
      <c r="B324" s="29">
        <v>17.48</v>
      </c>
      <c r="C324" s="29">
        <v>15.75</v>
      </c>
      <c r="D324" s="29">
        <v>17.75</v>
      </c>
      <c r="E324" s="29">
        <v>16.75</v>
      </c>
    </row>
    <row r="325" spans="1:5" x14ac:dyDescent="0.25">
      <c r="A325" s="30">
        <v>45043</v>
      </c>
      <c r="B325" s="29">
        <v>16.739999999999998</v>
      </c>
      <c r="C325" s="29">
        <v>15.75</v>
      </c>
      <c r="D325" s="29">
        <v>17.75</v>
      </c>
      <c r="E325" s="29">
        <v>16.75</v>
      </c>
    </row>
    <row r="326" spans="1:5" x14ac:dyDescent="0.25">
      <c r="A326" s="30">
        <v>45044</v>
      </c>
      <c r="B326" s="29">
        <v>16.73</v>
      </c>
      <c r="C326" s="29">
        <v>15.75</v>
      </c>
      <c r="D326" s="29">
        <v>17.75</v>
      </c>
      <c r="E326" s="29">
        <v>16.75</v>
      </c>
    </row>
    <row r="327" spans="1:5" x14ac:dyDescent="0.25">
      <c r="A327" s="30">
        <v>45048</v>
      </c>
      <c r="B327" s="29">
        <v>16.829999999999998</v>
      </c>
      <c r="C327" s="29">
        <v>15.75</v>
      </c>
      <c r="D327" s="29">
        <v>17.75</v>
      </c>
      <c r="E327" s="29">
        <v>16.75</v>
      </c>
    </row>
    <row r="328" spans="1:5" x14ac:dyDescent="0.25">
      <c r="A328" s="30">
        <v>45049</v>
      </c>
      <c r="B328" s="29">
        <v>16.61</v>
      </c>
      <c r="C328" s="29">
        <v>15.75</v>
      </c>
      <c r="D328" s="29">
        <v>17.75</v>
      </c>
      <c r="E328" s="29">
        <v>16.75</v>
      </c>
    </row>
    <row r="329" spans="1:5" x14ac:dyDescent="0.25">
      <c r="A329" s="30">
        <v>45050</v>
      </c>
      <c r="B329" s="29">
        <v>16.28</v>
      </c>
      <c r="C329" s="29">
        <v>15.75</v>
      </c>
      <c r="D329" s="29">
        <v>17.75</v>
      </c>
      <c r="E329" s="29">
        <v>16.75</v>
      </c>
    </row>
    <row r="330" spans="1:5" x14ac:dyDescent="0.25">
      <c r="A330" s="30">
        <v>45051</v>
      </c>
      <c r="B330" s="29">
        <v>16.059999999999999</v>
      </c>
      <c r="C330" s="29">
        <v>15.75</v>
      </c>
      <c r="D330" s="29">
        <v>17.75</v>
      </c>
      <c r="E330" s="29">
        <v>16.75</v>
      </c>
    </row>
    <row r="331" spans="1:5" x14ac:dyDescent="0.25">
      <c r="A331" s="30">
        <v>45056</v>
      </c>
      <c r="B331" s="29">
        <v>16.04</v>
      </c>
      <c r="C331" s="29">
        <v>15.75</v>
      </c>
      <c r="D331" s="29">
        <v>17.75</v>
      </c>
      <c r="E331" s="29">
        <v>16.75</v>
      </c>
    </row>
    <row r="332" spans="1:5" x14ac:dyDescent="0.25">
      <c r="A332" s="30">
        <v>45057</v>
      </c>
      <c r="B332" s="29">
        <v>16.010000000000002</v>
      </c>
      <c r="C332" s="29">
        <v>15.75</v>
      </c>
      <c r="D332" s="29">
        <v>17.75</v>
      </c>
      <c r="E332" s="29">
        <v>16.75</v>
      </c>
    </row>
    <row r="333" spans="1:5" x14ac:dyDescent="0.25">
      <c r="A333" s="30">
        <v>45058</v>
      </c>
      <c r="B333" s="29">
        <v>15.92</v>
      </c>
      <c r="C333" s="29">
        <v>15.75</v>
      </c>
      <c r="D333" s="29">
        <v>17.75</v>
      </c>
      <c r="E333" s="29">
        <v>16.75</v>
      </c>
    </row>
    <row r="334" spans="1:5" x14ac:dyDescent="0.25">
      <c r="A334" s="30">
        <v>45061</v>
      </c>
      <c r="B334" s="29">
        <v>15.88</v>
      </c>
      <c r="C334" s="29">
        <v>15.75</v>
      </c>
      <c r="D334" s="29">
        <v>17.75</v>
      </c>
      <c r="E334" s="29">
        <v>16.75</v>
      </c>
    </row>
    <row r="335" spans="1:5" x14ac:dyDescent="0.25">
      <c r="A335" s="30">
        <v>45062</v>
      </c>
      <c r="B335" s="29">
        <v>15.84</v>
      </c>
      <c r="C335" s="29">
        <v>15.75</v>
      </c>
      <c r="D335" s="29">
        <v>17.75</v>
      </c>
      <c r="E335" s="29">
        <v>16.75</v>
      </c>
    </row>
    <row r="336" spans="1:5" x14ac:dyDescent="0.25">
      <c r="A336" s="30">
        <v>45063</v>
      </c>
      <c r="B336" s="29">
        <v>15.85</v>
      </c>
      <c r="C336" s="29">
        <v>15.75</v>
      </c>
      <c r="D336" s="29">
        <v>17.75</v>
      </c>
      <c r="E336" s="29">
        <v>16.75</v>
      </c>
    </row>
    <row r="337" spans="1:5" x14ac:dyDescent="0.25">
      <c r="A337" s="30">
        <v>45064</v>
      </c>
      <c r="B337" s="29">
        <v>15.85</v>
      </c>
      <c r="C337" s="29">
        <v>15.75</v>
      </c>
      <c r="D337" s="29">
        <v>17.75</v>
      </c>
      <c r="E337" s="29">
        <v>16.75</v>
      </c>
    </row>
    <row r="338" spans="1:5" x14ac:dyDescent="0.25">
      <c r="A338" s="30">
        <v>45065</v>
      </c>
      <c r="B338" s="29">
        <v>15.93</v>
      </c>
      <c r="C338" s="29">
        <v>15.75</v>
      </c>
      <c r="D338" s="29">
        <v>17.75</v>
      </c>
      <c r="E338" s="29">
        <v>16.75</v>
      </c>
    </row>
    <row r="339" spans="1:5" x14ac:dyDescent="0.25">
      <c r="A339" s="30">
        <v>45068</v>
      </c>
      <c r="B339" s="29">
        <v>16.8</v>
      </c>
      <c r="C339" s="29">
        <v>15.75</v>
      </c>
      <c r="D339" s="29">
        <v>17.75</v>
      </c>
      <c r="E339" s="29">
        <v>16.75</v>
      </c>
    </row>
    <row r="340" spans="1:5" x14ac:dyDescent="0.25">
      <c r="A340" s="30">
        <v>45069</v>
      </c>
      <c r="B340" s="29">
        <v>16.93</v>
      </c>
      <c r="C340" s="29">
        <v>15.75</v>
      </c>
      <c r="D340" s="29">
        <v>17.75</v>
      </c>
      <c r="E340" s="29">
        <v>16.75</v>
      </c>
    </row>
    <row r="341" spans="1:5" x14ac:dyDescent="0.25">
      <c r="A341" s="30">
        <v>45070</v>
      </c>
      <c r="B341" s="29">
        <v>17.39</v>
      </c>
      <c r="C341" s="29">
        <v>15.75</v>
      </c>
      <c r="D341" s="29">
        <v>17.75</v>
      </c>
      <c r="E341" s="29">
        <v>16.75</v>
      </c>
    </row>
    <row r="342" spans="1:5" x14ac:dyDescent="0.25">
      <c r="A342" s="30">
        <v>45071</v>
      </c>
      <c r="B342" s="29">
        <v>17.690000000000001</v>
      </c>
      <c r="C342" s="29">
        <v>15.75</v>
      </c>
      <c r="D342" s="29">
        <v>17.75</v>
      </c>
      <c r="E342" s="29">
        <v>16.75</v>
      </c>
    </row>
    <row r="343" spans="1:5" x14ac:dyDescent="0.25">
      <c r="A343" s="30">
        <v>45072</v>
      </c>
      <c r="B343" s="29">
        <v>17.690000000000001</v>
      </c>
      <c r="C343" s="29">
        <v>15.75</v>
      </c>
      <c r="D343" s="29">
        <v>17.75</v>
      </c>
      <c r="E343" s="29">
        <v>16.75</v>
      </c>
    </row>
    <row r="344" spans="1:5" x14ac:dyDescent="0.25">
      <c r="A344" s="30">
        <v>45075</v>
      </c>
      <c r="B344" s="29">
        <v>17.72</v>
      </c>
      <c r="C344" s="29">
        <v>15.75</v>
      </c>
      <c r="D344" s="29">
        <v>17.75</v>
      </c>
      <c r="E344" s="29">
        <v>16.75</v>
      </c>
    </row>
    <row r="345" spans="1:5" x14ac:dyDescent="0.25">
      <c r="A345" s="30">
        <v>45076</v>
      </c>
      <c r="B345" s="29">
        <v>17.649999999999999</v>
      </c>
      <c r="C345" s="29">
        <v>15.75</v>
      </c>
      <c r="D345" s="29">
        <v>17.75</v>
      </c>
      <c r="E345" s="29">
        <v>16.75</v>
      </c>
    </row>
    <row r="346" spans="1:5" x14ac:dyDescent="0.25">
      <c r="A346" s="30">
        <v>45077</v>
      </c>
      <c r="B346" s="29">
        <v>17.59</v>
      </c>
      <c r="C346" s="29">
        <v>15.75</v>
      </c>
      <c r="D346" s="29">
        <v>17.75</v>
      </c>
      <c r="E346" s="29">
        <v>16.75</v>
      </c>
    </row>
    <row r="347" spans="1:5" x14ac:dyDescent="0.25">
      <c r="A347" s="30">
        <v>45078</v>
      </c>
      <c r="B347" s="29">
        <v>16.95</v>
      </c>
      <c r="C347" s="29">
        <v>15.75</v>
      </c>
      <c r="D347" s="29">
        <v>17.75</v>
      </c>
      <c r="E347" s="29">
        <v>16.75</v>
      </c>
    </row>
    <row r="348" spans="1:5" x14ac:dyDescent="0.25">
      <c r="A348" s="30">
        <v>45079</v>
      </c>
      <c r="B348" s="29">
        <v>16.329999999999998</v>
      </c>
      <c r="C348" s="29">
        <v>15.75</v>
      </c>
      <c r="D348" s="29">
        <v>17.75</v>
      </c>
      <c r="E348" s="29">
        <v>16.75</v>
      </c>
    </row>
    <row r="349" spans="1:5" x14ac:dyDescent="0.25">
      <c r="A349" s="30">
        <v>45082</v>
      </c>
      <c r="B349" s="29">
        <v>16.11</v>
      </c>
      <c r="C349" s="29">
        <v>15.75</v>
      </c>
      <c r="D349" s="29">
        <v>17.75</v>
      </c>
      <c r="E349" s="29">
        <v>16.75</v>
      </c>
    </row>
    <row r="350" spans="1:5" x14ac:dyDescent="0.25">
      <c r="A350" s="30">
        <v>45083</v>
      </c>
      <c r="B350" s="29">
        <v>15.89</v>
      </c>
      <c r="C350" s="29">
        <v>15.75</v>
      </c>
      <c r="D350" s="29">
        <v>17.75</v>
      </c>
      <c r="E350" s="29">
        <v>16.75</v>
      </c>
    </row>
    <row r="351" spans="1:5" x14ac:dyDescent="0.25">
      <c r="A351" s="30">
        <v>45084</v>
      </c>
      <c r="B351" s="29">
        <v>15.79</v>
      </c>
      <c r="C351" s="29">
        <v>15.75</v>
      </c>
      <c r="D351" s="29">
        <v>17.75</v>
      </c>
      <c r="E351" s="29">
        <v>16.75</v>
      </c>
    </row>
    <row r="352" spans="1:5" x14ac:dyDescent="0.25">
      <c r="A352" s="30">
        <v>45085</v>
      </c>
      <c r="B352" s="29">
        <v>15.76</v>
      </c>
      <c r="C352" s="29">
        <v>15.75</v>
      </c>
      <c r="D352" s="29">
        <v>17.75</v>
      </c>
      <c r="E352" s="29">
        <v>16.75</v>
      </c>
    </row>
    <row r="353" spans="1:5" x14ac:dyDescent="0.25">
      <c r="A353" s="30">
        <v>45086</v>
      </c>
      <c r="B353" s="29">
        <v>15.76</v>
      </c>
      <c r="C353" s="29">
        <v>15.75</v>
      </c>
      <c r="D353" s="29">
        <v>17.75</v>
      </c>
      <c r="E353" s="29">
        <v>16.75</v>
      </c>
    </row>
    <row r="354" spans="1:5" x14ac:dyDescent="0.25">
      <c r="A354" s="30">
        <v>45089</v>
      </c>
      <c r="B354" s="29">
        <v>15.79</v>
      </c>
      <c r="C354" s="29">
        <v>15.75</v>
      </c>
      <c r="D354" s="29">
        <v>17.75</v>
      </c>
      <c r="E354" s="29">
        <v>16.75</v>
      </c>
    </row>
    <row r="355" spans="1:5" x14ac:dyDescent="0.25">
      <c r="A355" s="30">
        <v>45090</v>
      </c>
      <c r="B355" s="29">
        <v>15.78</v>
      </c>
      <c r="C355" s="29">
        <v>15.75</v>
      </c>
      <c r="D355" s="29">
        <v>17.75</v>
      </c>
      <c r="E355" s="29">
        <v>16.75</v>
      </c>
    </row>
    <row r="356" spans="1:5" x14ac:dyDescent="0.25">
      <c r="A356" s="30">
        <v>45091</v>
      </c>
      <c r="B356" s="29">
        <v>15.77</v>
      </c>
      <c r="C356" s="29">
        <v>15.75</v>
      </c>
      <c r="D356" s="29">
        <v>17.75</v>
      </c>
      <c r="E356" s="29">
        <v>16.75</v>
      </c>
    </row>
    <row r="357" spans="1:5" x14ac:dyDescent="0.25">
      <c r="A357" s="30">
        <v>45092</v>
      </c>
      <c r="B357" s="29">
        <v>15.77</v>
      </c>
      <c r="C357" s="29">
        <v>15.75</v>
      </c>
      <c r="D357" s="29">
        <v>17.75</v>
      </c>
      <c r="E357" s="29">
        <v>16.75</v>
      </c>
    </row>
    <row r="358" spans="1:5" x14ac:dyDescent="0.25">
      <c r="A358" s="30">
        <v>45093</v>
      </c>
      <c r="B358" s="29">
        <v>15.77</v>
      </c>
      <c r="C358" s="29">
        <v>15.75</v>
      </c>
      <c r="D358" s="29">
        <v>17.75</v>
      </c>
      <c r="E358" s="29">
        <v>16.75</v>
      </c>
    </row>
    <row r="359" spans="1:5" x14ac:dyDescent="0.25">
      <c r="A359" s="30">
        <v>45096</v>
      </c>
      <c r="B359" s="29">
        <v>15.79</v>
      </c>
      <c r="C359" s="29">
        <v>15.75</v>
      </c>
      <c r="D359" s="29">
        <v>17.75</v>
      </c>
      <c r="E359" s="29">
        <v>16.75</v>
      </c>
    </row>
    <row r="360" spans="1:5" x14ac:dyDescent="0.25">
      <c r="A360" s="30">
        <v>45097</v>
      </c>
      <c r="B360" s="29">
        <v>15.96</v>
      </c>
      <c r="C360" s="29">
        <v>15.75</v>
      </c>
      <c r="D360" s="29">
        <v>17.75</v>
      </c>
      <c r="E360" s="29">
        <v>16.75</v>
      </c>
    </row>
    <row r="361" spans="1:5" x14ac:dyDescent="0.25">
      <c r="A361" s="30">
        <v>45098</v>
      </c>
      <c r="B361" s="29">
        <v>15.9</v>
      </c>
      <c r="C361" s="29">
        <v>15.75</v>
      </c>
      <c r="D361" s="29">
        <v>17.75</v>
      </c>
      <c r="E361" s="29">
        <v>16.75</v>
      </c>
    </row>
    <row r="362" spans="1:5" x14ac:dyDescent="0.25">
      <c r="A362" s="30">
        <v>45099</v>
      </c>
      <c r="B362" s="29">
        <v>15.86</v>
      </c>
      <c r="C362" s="29">
        <v>15.75</v>
      </c>
      <c r="D362" s="29">
        <v>17.75</v>
      </c>
      <c r="E362" s="29">
        <v>16.75</v>
      </c>
    </row>
    <row r="363" spans="1:5" x14ac:dyDescent="0.25">
      <c r="A363" s="30">
        <v>45100</v>
      </c>
      <c r="B363" s="29">
        <v>15.96</v>
      </c>
      <c r="C363" s="29">
        <v>15.75</v>
      </c>
      <c r="D363" s="29">
        <v>17.75</v>
      </c>
      <c r="E363" s="29">
        <v>16.75</v>
      </c>
    </row>
    <row r="364" spans="1:5" x14ac:dyDescent="0.25">
      <c r="A364" s="30">
        <v>45103</v>
      </c>
      <c r="B364" s="29">
        <v>16.28</v>
      </c>
      <c r="C364" s="29">
        <v>15.75</v>
      </c>
      <c r="D364" s="29">
        <v>17.75</v>
      </c>
      <c r="E364" s="29">
        <v>16.75</v>
      </c>
    </row>
    <row r="365" spans="1:5" x14ac:dyDescent="0.25">
      <c r="A365" s="30">
        <v>45104</v>
      </c>
      <c r="B365" s="29">
        <v>16.77</v>
      </c>
      <c r="C365" s="29">
        <v>15.75</v>
      </c>
      <c r="D365" s="29">
        <v>17.75</v>
      </c>
      <c r="E365" s="29">
        <v>16.75</v>
      </c>
    </row>
    <row r="366" spans="1:5" x14ac:dyDescent="0.25">
      <c r="A366" s="30">
        <v>45106</v>
      </c>
      <c r="B366" s="29">
        <v>17.45</v>
      </c>
      <c r="C366" s="29">
        <v>15.75</v>
      </c>
      <c r="D366" s="29">
        <v>17.75</v>
      </c>
      <c r="E366" s="29">
        <v>16.75</v>
      </c>
    </row>
    <row r="367" spans="1:5" x14ac:dyDescent="0.25">
      <c r="A367" s="30">
        <v>45107</v>
      </c>
      <c r="B367" s="29">
        <v>17.61</v>
      </c>
      <c r="C367" s="29">
        <v>15.75</v>
      </c>
      <c r="D367" s="29">
        <v>17.75</v>
      </c>
      <c r="E367" s="29">
        <v>16.75</v>
      </c>
    </row>
    <row r="368" spans="1:5" x14ac:dyDescent="0.25">
      <c r="A368" s="30">
        <v>45108</v>
      </c>
      <c r="B368" s="29">
        <v>17.57</v>
      </c>
      <c r="C368" s="29">
        <v>15.75</v>
      </c>
      <c r="D368" s="29">
        <v>17.75</v>
      </c>
      <c r="E368" s="29">
        <v>16.75</v>
      </c>
    </row>
    <row r="369" spans="1:5" x14ac:dyDescent="0.25">
      <c r="A369" s="30">
        <v>45110</v>
      </c>
      <c r="B369" s="29">
        <v>17.579999999999998</v>
      </c>
      <c r="C369" s="29">
        <v>15.75</v>
      </c>
      <c r="D369" s="29">
        <v>17.75</v>
      </c>
      <c r="E369" s="29">
        <v>16.75</v>
      </c>
    </row>
    <row r="370" spans="1:5" x14ac:dyDescent="0.25">
      <c r="A370" s="30">
        <v>45111</v>
      </c>
      <c r="B370" s="29">
        <v>17.62</v>
      </c>
      <c r="C370" s="29">
        <v>15.75</v>
      </c>
      <c r="D370" s="29">
        <v>17.75</v>
      </c>
      <c r="E370" s="29">
        <v>16.75</v>
      </c>
    </row>
    <row r="371" spans="1:5" x14ac:dyDescent="0.25">
      <c r="A371" s="30">
        <v>45112</v>
      </c>
      <c r="B371" s="29">
        <v>17.329999999999998</v>
      </c>
      <c r="C371" s="29">
        <v>15.75</v>
      </c>
      <c r="D371" s="29">
        <v>17.75</v>
      </c>
      <c r="E371" s="29">
        <v>16.75</v>
      </c>
    </row>
    <row r="372" spans="1:5" x14ac:dyDescent="0.25">
      <c r="A372" s="30">
        <v>45117</v>
      </c>
      <c r="B372" s="29">
        <v>16.809999999999999</v>
      </c>
      <c r="C372" s="29">
        <v>15.75</v>
      </c>
      <c r="D372" s="29">
        <v>17.75</v>
      </c>
      <c r="E372" s="29">
        <v>16.75</v>
      </c>
    </row>
    <row r="373" spans="1:5" x14ac:dyDescent="0.25">
      <c r="A373" s="30">
        <v>45118</v>
      </c>
      <c r="B373" s="29">
        <v>16.36</v>
      </c>
      <c r="C373" s="29">
        <v>15.75</v>
      </c>
      <c r="D373" s="29">
        <v>17.75</v>
      </c>
      <c r="E373" s="29">
        <v>16.75</v>
      </c>
    </row>
    <row r="374" spans="1:5" x14ac:dyDescent="0.25">
      <c r="A374" s="30">
        <v>45119</v>
      </c>
      <c r="B374" s="29">
        <v>16.18</v>
      </c>
      <c r="C374" s="29">
        <v>15.75</v>
      </c>
      <c r="D374" s="29">
        <v>17.75</v>
      </c>
      <c r="E374" s="29">
        <v>16.75</v>
      </c>
    </row>
    <row r="375" spans="1:5" x14ac:dyDescent="0.25">
      <c r="A375" s="30">
        <v>45120</v>
      </c>
      <c r="B375" s="29">
        <v>16.16</v>
      </c>
      <c r="C375" s="29">
        <v>15.75</v>
      </c>
      <c r="D375" s="29">
        <v>17.75</v>
      </c>
      <c r="E375" s="29">
        <v>16.75</v>
      </c>
    </row>
    <row r="376" spans="1:5" x14ac:dyDescent="0.25">
      <c r="A376" s="30">
        <v>45121</v>
      </c>
      <c r="B376" s="29">
        <v>16.2</v>
      </c>
      <c r="C376" s="29">
        <v>15.75</v>
      </c>
      <c r="D376" s="29">
        <v>17.75</v>
      </c>
      <c r="E376" s="29">
        <v>16.75</v>
      </c>
    </row>
    <row r="377" spans="1:5" x14ac:dyDescent="0.25">
      <c r="A377" s="30">
        <v>45124</v>
      </c>
      <c r="B377" s="29">
        <v>16.739999999999998</v>
      </c>
      <c r="C377" s="29">
        <v>15.75</v>
      </c>
      <c r="D377" s="29">
        <v>17.75</v>
      </c>
      <c r="E377" s="29">
        <v>16.75</v>
      </c>
    </row>
    <row r="378" spans="1:5" x14ac:dyDescent="0.25">
      <c r="A378" s="30">
        <v>45125</v>
      </c>
      <c r="B378" s="29">
        <v>17.11</v>
      </c>
      <c r="C378" s="29">
        <v>15.75</v>
      </c>
      <c r="D378" s="29">
        <v>17.75</v>
      </c>
      <c r="E378" s="29">
        <v>16.75</v>
      </c>
    </row>
    <row r="379" spans="1:5" x14ac:dyDescent="0.25">
      <c r="A379" s="30">
        <v>45126</v>
      </c>
      <c r="B379" s="29">
        <v>17.03</v>
      </c>
      <c r="C379" s="29">
        <v>15.75</v>
      </c>
      <c r="D379" s="29">
        <v>17.75</v>
      </c>
      <c r="E379" s="29">
        <v>16.75</v>
      </c>
    </row>
    <row r="380" spans="1:5" x14ac:dyDescent="0.25">
      <c r="A380" s="30">
        <v>45127</v>
      </c>
      <c r="B380" s="29">
        <v>16.89</v>
      </c>
      <c r="C380" s="29">
        <v>15.75</v>
      </c>
      <c r="D380" s="29">
        <v>17.75</v>
      </c>
      <c r="E380" s="29">
        <v>16.75</v>
      </c>
    </row>
    <row r="381" spans="1:5" x14ac:dyDescent="0.25">
      <c r="A381" s="30">
        <v>45128</v>
      </c>
      <c r="B381" s="29">
        <v>16.66</v>
      </c>
      <c r="C381" s="29">
        <v>15.75</v>
      </c>
      <c r="D381" s="29">
        <v>17.75</v>
      </c>
      <c r="E381" s="29">
        <v>16.75</v>
      </c>
    </row>
    <row r="382" spans="1:5" x14ac:dyDescent="0.25">
      <c r="A382" s="30">
        <v>45131</v>
      </c>
      <c r="B382" s="29">
        <v>16.71</v>
      </c>
      <c r="C382" s="29">
        <v>15.75</v>
      </c>
      <c r="D382" s="29">
        <v>17.75</v>
      </c>
      <c r="E382" s="29">
        <v>16.75</v>
      </c>
    </row>
    <row r="383" spans="1:5" x14ac:dyDescent="0.25">
      <c r="A383" s="30">
        <v>45132</v>
      </c>
      <c r="B383" s="29">
        <v>16.559999999999999</v>
      </c>
      <c r="C383" s="29">
        <v>15.75</v>
      </c>
      <c r="D383" s="29">
        <v>17.75</v>
      </c>
      <c r="E383" s="29">
        <v>16.75</v>
      </c>
    </row>
    <row r="384" spans="1:5" x14ac:dyDescent="0.25">
      <c r="A384" s="30">
        <v>45133</v>
      </c>
      <c r="B384" s="29">
        <v>16.760000000000002</v>
      </c>
      <c r="C384" s="29">
        <v>15.75</v>
      </c>
      <c r="D384" s="29">
        <v>17.75</v>
      </c>
      <c r="E384" s="29">
        <v>16.75</v>
      </c>
    </row>
    <row r="385" spans="1:5" x14ac:dyDescent="0.25">
      <c r="A385" s="30">
        <v>45134</v>
      </c>
      <c r="B385" s="29">
        <v>16.86</v>
      </c>
      <c r="C385" s="29">
        <v>15.75</v>
      </c>
      <c r="D385" s="29">
        <v>17.75</v>
      </c>
      <c r="E385" s="29">
        <v>16.75</v>
      </c>
    </row>
    <row r="386" spans="1:5" x14ac:dyDescent="0.25">
      <c r="A386" s="30">
        <v>45135</v>
      </c>
      <c r="B386" s="29">
        <v>16.899999999999999</v>
      </c>
      <c r="C386" s="29">
        <v>15.75</v>
      </c>
      <c r="D386" s="29">
        <v>17.75</v>
      </c>
      <c r="E386" s="29">
        <v>16.75</v>
      </c>
    </row>
    <row r="387" spans="1:5" x14ac:dyDescent="0.25">
      <c r="A387" s="30">
        <v>45138</v>
      </c>
      <c r="B387" s="29">
        <v>17</v>
      </c>
      <c r="C387" s="29">
        <v>15.75</v>
      </c>
      <c r="D387" s="29">
        <v>17.75</v>
      </c>
      <c r="E387" s="29">
        <v>16.75</v>
      </c>
    </row>
    <row r="388" spans="1:5" x14ac:dyDescent="0.25">
      <c r="A388" s="30">
        <v>45139</v>
      </c>
      <c r="B388" s="29">
        <v>16.829999999999998</v>
      </c>
      <c r="C388" s="29">
        <v>15.75</v>
      </c>
      <c r="D388" s="29">
        <v>17.75</v>
      </c>
      <c r="E388" s="29">
        <v>16.75</v>
      </c>
    </row>
    <row r="389" spans="1:5" x14ac:dyDescent="0.25">
      <c r="A389" s="30">
        <v>45140</v>
      </c>
      <c r="B389" s="29">
        <v>16.93</v>
      </c>
      <c r="C389" s="29">
        <v>15.75</v>
      </c>
      <c r="D389" s="29">
        <v>17.75</v>
      </c>
      <c r="E389" s="29">
        <v>16.75</v>
      </c>
    </row>
    <row r="390" spans="1:5" x14ac:dyDescent="0.25">
      <c r="A390" s="30">
        <v>45141</v>
      </c>
      <c r="B390" s="29">
        <v>16.989999999999998</v>
      </c>
      <c r="C390" s="29">
        <v>15.75</v>
      </c>
      <c r="D390" s="29">
        <v>17.75</v>
      </c>
      <c r="E390" s="29">
        <v>16.75</v>
      </c>
    </row>
    <row r="391" spans="1:5" x14ac:dyDescent="0.25">
      <c r="A391" s="30">
        <v>45142</v>
      </c>
      <c r="B391" s="29">
        <v>16.93</v>
      </c>
      <c r="C391" s="29">
        <v>15.75</v>
      </c>
      <c r="D391" s="29">
        <v>17.75</v>
      </c>
      <c r="E391" s="29">
        <v>16.75</v>
      </c>
    </row>
    <row r="392" spans="1:5" x14ac:dyDescent="0.25">
      <c r="A392" s="30">
        <v>45145</v>
      </c>
      <c r="B392" s="29">
        <v>16.71</v>
      </c>
      <c r="C392" s="29">
        <v>15.75</v>
      </c>
      <c r="D392" s="29">
        <v>17.75</v>
      </c>
      <c r="E392" s="29">
        <v>16.75</v>
      </c>
    </row>
    <row r="393" spans="1:5" x14ac:dyDescent="0.25">
      <c r="A393" s="30">
        <v>45146</v>
      </c>
      <c r="B393" s="29">
        <v>16.760000000000002</v>
      </c>
      <c r="C393" s="29">
        <v>15.75</v>
      </c>
      <c r="D393" s="29">
        <v>17.75</v>
      </c>
      <c r="E393" s="29">
        <v>16.75</v>
      </c>
    </row>
    <row r="394" spans="1:5" x14ac:dyDescent="0.25">
      <c r="A394" s="30">
        <v>45147</v>
      </c>
      <c r="B394" s="29">
        <v>17</v>
      </c>
      <c r="C394" s="29">
        <v>15.75</v>
      </c>
      <c r="D394" s="29">
        <v>17.75</v>
      </c>
      <c r="E394" s="29">
        <v>16.75</v>
      </c>
    </row>
    <row r="395" spans="1:5" x14ac:dyDescent="0.25">
      <c r="A395" s="30">
        <v>45148</v>
      </c>
      <c r="B395" s="29">
        <v>17.16</v>
      </c>
      <c r="C395" s="29">
        <v>15.75</v>
      </c>
      <c r="D395" s="29">
        <v>17.75</v>
      </c>
      <c r="E395" s="29">
        <v>16.75</v>
      </c>
    </row>
    <row r="396" spans="1:5" x14ac:dyDescent="0.25">
      <c r="A396" s="30">
        <v>45149</v>
      </c>
      <c r="B396" s="29">
        <v>17.34</v>
      </c>
      <c r="C396" s="29">
        <v>15.75</v>
      </c>
      <c r="D396" s="29">
        <v>17.75</v>
      </c>
      <c r="E396" s="29">
        <v>16.75</v>
      </c>
    </row>
    <row r="397" spans="1:5" x14ac:dyDescent="0.25">
      <c r="A397" s="30">
        <v>45152</v>
      </c>
      <c r="B397" s="29">
        <v>17.079999999999998</v>
      </c>
      <c r="C397" s="29">
        <v>15.75</v>
      </c>
      <c r="D397" s="29">
        <v>17.75</v>
      </c>
      <c r="E397" s="29">
        <v>16.75</v>
      </c>
    </row>
    <row r="398" spans="1:5" x14ac:dyDescent="0.25">
      <c r="A398" s="30">
        <v>45153</v>
      </c>
      <c r="B398" s="29">
        <v>17.04</v>
      </c>
      <c r="C398" s="29">
        <v>15.75</v>
      </c>
      <c r="D398" s="29">
        <v>17.75</v>
      </c>
      <c r="E398" s="29">
        <v>16.75</v>
      </c>
    </row>
    <row r="399" spans="1:5" x14ac:dyDescent="0.25">
      <c r="A399" s="30">
        <v>45154</v>
      </c>
      <c r="B399" s="29">
        <v>17.05</v>
      </c>
      <c r="C399" s="29">
        <v>15.75</v>
      </c>
      <c r="D399" s="29">
        <v>17.75</v>
      </c>
      <c r="E399" s="29">
        <v>16.75</v>
      </c>
    </row>
    <row r="400" spans="1:5" x14ac:dyDescent="0.25">
      <c r="A400" s="30">
        <v>45155</v>
      </c>
      <c r="B400" s="29">
        <v>17.03</v>
      </c>
      <c r="C400" s="29">
        <v>15.75</v>
      </c>
      <c r="D400" s="29">
        <v>17.75</v>
      </c>
      <c r="E400" s="29">
        <v>16.75</v>
      </c>
    </row>
    <row r="401" spans="1:5" x14ac:dyDescent="0.25">
      <c r="A401" s="30">
        <v>45156</v>
      </c>
      <c r="B401" s="29">
        <v>17.079999999999998</v>
      </c>
      <c r="C401" s="29">
        <v>15.75</v>
      </c>
      <c r="D401" s="29">
        <v>17.75</v>
      </c>
      <c r="E401" s="29">
        <v>16.75</v>
      </c>
    </row>
    <row r="402" spans="1:5" x14ac:dyDescent="0.25">
      <c r="A402" s="30">
        <v>45159</v>
      </c>
      <c r="B402" s="29">
        <v>17.25</v>
      </c>
      <c r="C402" s="29">
        <v>15.75</v>
      </c>
      <c r="D402" s="29">
        <v>17.75</v>
      </c>
      <c r="E402" s="29">
        <v>16.75</v>
      </c>
    </row>
    <row r="403" spans="1:5" x14ac:dyDescent="0.25">
      <c r="A403" s="30">
        <v>45160</v>
      </c>
      <c r="B403" s="29">
        <v>17.39</v>
      </c>
      <c r="C403" s="29">
        <v>15.75</v>
      </c>
      <c r="D403" s="29">
        <v>17.75</v>
      </c>
      <c r="E403" s="29">
        <v>16.75</v>
      </c>
    </row>
    <row r="404" spans="1:5" x14ac:dyDescent="0.25">
      <c r="A404" s="30">
        <v>45161</v>
      </c>
      <c r="B404" s="29">
        <v>17.18</v>
      </c>
      <c r="C404" s="29">
        <v>15.75</v>
      </c>
      <c r="D404" s="29">
        <v>17.75</v>
      </c>
      <c r="E404" s="29">
        <v>16.75</v>
      </c>
    </row>
    <row r="405" spans="1:5" x14ac:dyDescent="0.25">
      <c r="A405" s="30">
        <v>45162</v>
      </c>
      <c r="B405" s="29">
        <v>17.27</v>
      </c>
      <c r="C405" s="29">
        <v>15.75</v>
      </c>
      <c r="D405" s="29">
        <v>17.75</v>
      </c>
      <c r="E405" s="29">
        <v>16.75</v>
      </c>
    </row>
    <row r="406" spans="1:5" x14ac:dyDescent="0.25">
      <c r="A406" s="30">
        <v>45163</v>
      </c>
      <c r="B406" s="29">
        <v>17.16</v>
      </c>
      <c r="C406" s="29">
        <v>15.75</v>
      </c>
      <c r="D406" s="29">
        <v>17.75</v>
      </c>
      <c r="E406" s="29">
        <v>16.75</v>
      </c>
    </row>
    <row r="407" spans="1:5" x14ac:dyDescent="0.25">
      <c r="A407" s="30">
        <v>45166</v>
      </c>
      <c r="B407" s="29">
        <v>17.14</v>
      </c>
      <c r="C407" s="29">
        <v>15.5</v>
      </c>
      <c r="D407" s="29">
        <v>17.5</v>
      </c>
      <c r="E407" s="29">
        <v>16.5</v>
      </c>
    </row>
    <row r="408" spans="1:5" x14ac:dyDescent="0.25">
      <c r="A408" s="30">
        <v>45167</v>
      </c>
      <c r="B408" s="29">
        <v>17.13</v>
      </c>
      <c r="C408" s="29">
        <v>15.5</v>
      </c>
      <c r="D408" s="29">
        <v>17.5</v>
      </c>
      <c r="E408" s="29">
        <v>16.5</v>
      </c>
    </row>
    <row r="409" spans="1:5" x14ac:dyDescent="0.25">
      <c r="A409" s="30">
        <v>45169</v>
      </c>
      <c r="B409" s="29">
        <v>17.2</v>
      </c>
      <c r="C409" s="29">
        <v>15.5</v>
      </c>
      <c r="D409" s="29">
        <v>17.5</v>
      </c>
      <c r="E409" s="29">
        <v>16.5</v>
      </c>
    </row>
    <row r="410" spans="1:5" x14ac:dyDescent="0.25">
      <c r="A410" s="30">
        <v>45170</v>
      </c>
      <c r="B410" s="29">
        <v>17.23</v>
      </c>
      <c r="C410" s="29">
        <v>15.5</v>
      </c>
      <c r="D410" s="29">
        <v>17.5</v>
      </c>
      <c r="E410" s="29">
        <v>16.5</v>
      </c>
    </row>
    <row r="411" spans="1:5" x14ac:dyDescent="0.25">
      <c r="A411" s="30">
        <v>45173</v>
      </c>
      <c r="B411" s="29">
        <v>17.11</v>
      </c>
      <c r="C411" s="29">
        <v>15.5</v>
      </c>
      <c r="D411" s="29">
        <v>17.5</v>
      </c>
      <c r="E411" s="29">
        <v>16.5</v>
      </c>
    </row>
    <row r="412" spans="1:5" x14ac:dyDescent="0.25">
      <c r="A412" s="30">
        <v>45174</v>
      </c>
      <c r="B412" s="29">
        <v>17.2</v>
      </c>
      <c r="C412" s="29">
        <v>15.5</v>
      </c>
      <c r="D412" s="29">
        <v>17.5</v>
      </c>
      <c r="E412" s="29">
        <v>16.5</v>
      </c>
    </row>
    <row r="413" spans="1:5" x14ac:dyDescent="0.25">
      <c r="A413" s="30">
        <v>45175</v>
      </c>
      <c r="B413" s="29">
        <v>17.25</v>
      </c>
      <c r="C413" s="29">
        <v>15.5</v>
      </c>
      <c r="D413" s="29">
        <v>17.5</v>
      </c>
      <c r="E413" s="29">
        <v>16.5</v>
      </c>
    </row>
    <row r="414" spans="1:5" x14ac:dyDescent="0.25">
      <c r="A414" s="30">
        <v>45176</v>
      </c>
      <c r="B414" s="29">
        <v>17.2</v>
      </c>
      <c r="C414" s="29">
        <v>15.5</v>
      </c>
      <c r="D414" s="29">
        <v>17.5</v>
      </c>
      <c r="E414" s="29">
        <v>16.5</v>
      </c>
    </row>
    <row r="415" spans="1:5" x14ac:dyDescent="0.25">
      <c r="A415" s="30">
        <v>45177</v>
      </c>
      <c r="B415" s="29">
        <v>17.02</v>
      </c>
      <c r="C415" s="29">
        <v>15.5</v>
      </c>
      <c r="D415" s="29">
        <v>17.5</v>
      </c>
      <c r="E415" s="29">
        <v>16.5</v>
      </c>
    </row>
    <row r="416" spans="1:5" x14ac:dyDescent="0.25">
      <c r="A416" s="30">
        <v>45180</v>
      </c>
      <c r="B416" s="29">
        <v>16.75</v>
      </c>
      <c r="C416" s="29">
        <v>15.5</v>
      </c>
      <c r="D416" s="29">
        <v>17.5</v>
      </c>
      <c r="E416" s="29">
        <v>16.5</v>
      </c>
    </row>
    <row r="417" spans="1:5" x14ac:dyDescent="0.25">
      <c r="A417" s="30">
        <v>45181</v>
      </c>
      <c r="B417" s="29">
        <v>16.64</v>
      </c>
      <c r="C417" s="29">
        <v>15.5</v>
      </c>
      <c r="D417" s="29">
        <v>17.5</v>
      </c>
      <c r="E417" s="29">
        <v>16.5</v>
      </c>
    </row>
    <row r="418" spans="1:5" x14ac:dyDescent="0.25">
      <c r="A418" s="30">
        <v>45182</v>
      </c>
      <c r="B418" s="29">
        <v>17</v>
      </c>
      <c r="C418" s="29">
        <v>15.5</v>
      </c>
      <c r="D418" s="29">
        <v>17.5</v>
      </c>
      <c r="E418" s="29">
        <v>16.5</v>
      </c>
    </row>
    <row r="419" spans="1:5" x14ac:dyDescent="0.25">
      <c r="A419" s="30">
        <v>45183</v>
      </c>
      <c r="B419" s="29">
        <v>16.940000000000001</v>
      </c>
      <c r="C419" s="29">
        <v>15.5</v>
      </c>
      <c r="D419" s="29">
        <v>17.5</v>
      </c>
      <c r="E419" s="29">
        <v>16.5</v>
      </c>
    </row>
    <row r="420" spans="1:5" x14ac:dyDescent="0.25">
      <c r="A420" s="30">
        <v>45184</v>
      </c>
      <c r="B420" s="29">
        <v>16.98</v>
      </c>
      <c r="C420" s="29">
        <v>15.5</v>
      </c>
      <c r="D420" s="29">
        <v>17.5</v>
      </c>
      <c r="E420" s="29">
        <v>16.5</v>
      </c>
    </row>
    <row r="421" spans="1:5" x14ac:dyDescent="0.25">
      <c r="A421" s="30">
        <v>45187</v>
      </c>
      <c r="B421" s="29">
        <v>16.809999999999999</v>
      </c>
      <c r="C421" s="29">
        <v>15.5</v>
      </c>
      <c r="D421" s="29">
        <v>17.5</v>
      </c>
      <c r="E421" s="29">
        <v>16.5</v>
      </c>
    </row>
    <row r="422" spans="1:5" x14ac:dyDescent="0.25">
      <c r="A422" s="30">
        <v>45188</v>
      </c>
      <c r="B422" s="29">
        <v>16.68</v>
      </c>
      <c r="C422" s="29">
        <v>15.5</v>
      </c>
      <c r="D422" s="29">
        <v>17.5</v>
      </c>
      <c r="E422" s="29">
        <v>16.5</v>
      </c>
    </row>
    <row r="423" spans="1:5" x14ac:dyDescent="0.25">
      <c r="A423" s="30">
        <v>45189</v>
      </c>
      <c r="B423" s="29">
        <v>16.78</v>
      </c>
      <c r="C423" s="29">
        <v>15.5</v>
      </c>
      <c r="D423" s="29">
        <v>17.5</v>
      </c>
      <c r="E423" s="29">
        <v>16.5</v>
      </c>
    </row>
    <row r="424" spans="1:5" x14ac:dyDescent="0.25">
      <c r="A424" s="30">
        <v>45190</v>
      </c>
      <c r="B424" s="29">
        <v>16.93</v>
      </c>
      <c r="C424" s="29">
        <v>15.5</v>
      </c>
      <c r="D424" s="29">
        <v>17.5</v>
      </c>
      <c r="E424" s="29">
        <v>16.5</v>
      </c>
    </row>
    <row r="425" spans="1:5" x14ac:dyDescent="0.25">
      <c r="A425" s="30">
        <v>45191</v>
      </c>
      <c r="B425" s="29">
        <v>17</v>
      </c>
      <c r="C425" s="29">
        <v>15.5</v>
      </c>
      <c r="D425" s="29">
        <v>17.5</v>
      </c>
      <c r="E425" s="29">
        <v>16.5</v>
      </c>
    </row>
    <row r="426" spans="1:5" x14ac:dyDescent="0.25">
      <c r="A426" s="30">
        <v>45194</v>
      </c>
      <c r="B426" s="29">
        <v>17.059999999999999</v>
      </c>
      <c r="C426" s="29">
        <v>15.5</v>
      </c>
      <c r="D426" s="29">
        <v>17.5</v>
      </c>
      <c r="E426" s="29">
        <v>16.5</v>
      </c>
    </row>
    <row r="427" spans="1:5" x14ac:dyDescent="0.25">
      <c r="A427" s="30">
        <v>45195</v>
      </c>
      <c r="B427" s="29">
        <v>17.13</v>
      </c>
      <c r="C427" s="29">
        <v>15.5</v>
      </c>
      <c r="D427" s="29">
        <v>17.5</v>
      </c>
      <c r="E427" s="29">
        <v>16.5</v>
      </c>
    </row>
    <row r="428" spans="1:5" x14ac:dyDescent="0.25">
      <c r="A428" s="30">
        <v>45196</v>
      </c>
      <c r="B428" s="29">
        <v>17.12</v>
      </c>
      <c r="C428" s="29">
        <v>15.5</v>
      </c>
      <c r="D428" s="29">
        <v>17.5</v>
      </c>
      <c r="E428" s="29">
        <v>16.5</v>
      </c>
    </row>
    <row r="429" spans="1:5" x14ac:dyDescent="0.25">
      <c r="A429" s="30">
        <v>45197</v>
      </c>
      <c r="B429" s="29">
        <v>17.16</v>
      </c>
      <c r="C429" s="29">
        <v>15.5</v>
      </c>
      <c r="D429" s="29">
        <v>17.5</v>
      </c>
      <c r="E429" s="29">
        <v>16.5</v>
      </c>
    </row>
    <row r="430" spans="1:5" x14ac:dyDescent="0.25">
      <c r="A430" s="30">
        <v>45198</v>
      </c>
      <c r="B430" s="29">
        <v>17.14</v>
      </c>
      <c r="C430" s="29">
        <v>15.5</v>
      </c>
      <c r="D430" s="29">
        <v>17.5</v>
      </c>
      <c r="E430" s="29">
        <v>16.5</v>
      </c>
    </row>
    <row r="431" spans="1:5" x14ac:dyDescent="0.25">
      <c r="A431" s="30">
        <v>45201</v>
      </c>
      <c r="B431" s="29">
        <v>16.920000000000002</v>
      </c>
      <c r="C431" s="29">
        <v>15.5</v>
      </c>
      <c r="D431" s="29">
        <v>17.5</v>
      </c>
      <c r="E431" s="29">
        <v>16.5</v>
      </c>
    </row>
    <row r="432" spans="1:5" x14ac:dyDescent="0.25">
      <c r="A432" s="30">
        <v>45202</v>
      </c>
      <c r="B432" s="29">
        <v>16.8</v>
      </c>
      <c r="C432" s="29">
        <v>15.5</v>
      </c>
      <c r="D432" s="29">
        <v>17.5</v>
      </c>
      <c r="E432" s="29">
        <v>16.5</v>
      </c>
    </row>
    <row r="433" spans="1:5" x14ac:dyDescent="0.25">
      <c r="A433" s="30">
        <v>45203</v>
      </c>
      <c r="B433" s="29">
        <v>16.27</v>
      </c>
      <c r="C433" s="29">
        <v>15.5</v>
      </c>
      <c r="D433" s="29">
        <v>17.5</v>
      </c>
      <c r="E433" s="29">
        <v>16.5</v>
      </c>
    </row>
    <row r="434" spans="1:5" x14ac:dyDescent="0.25">
      <c r="A434" s="30">
        <v>45204</v>
      </c>
      <c r="B434" s="29">
        <v>15.8</v>
      </c>
      <c r="C434" s="29">
        <v>15.5</v>
      </c>
      <c r="D434" s="29">
        <v>17.5</v>
      </c>
      <c r="E434" s="29">
        <v>16.5</v>
      </c>
    </row>
    <row r="435" spans="1:5" x14ac:dyDescent="0.25">
      <c r="A435" s="30">
        <v>45205</v>
      </c>
      <c r="B435" s="29">
        <v>15.58</v>
      </c>
      <c r="C435" s="29">
        <v>15.5</v>
      </c>
      <c r="D435" s="29">
        <v>17.5</v>
      </c>
      <c r="E435" s="29">
        <v>16.5</v>
      </c>
    </row>
    <row r="436" spans="1:5" x14ac:dyDescent="0.25">
      <c r="A436" s="30">
        <v>45208</v>
      </c>
      <c r="B436" s="29">
        <v>15.19</v>
      </c>
      <c r="C436" s="29">
        <v>15</v>
      </c>
      <c r="D436" s="29">
        <v>17</v>
      </c>
      <c r="E436" s="29">
        <v>16</v>
      </c>
    </row>
    <row r="437" spans="1:5" x14ac:dyDescent="0.25">
      <c r="A437" s="30">
        <v>45209</v>
      </c>
      <c r="B437" s="29">
        <v>15.45</v>
      </c>
      <c r="C437" s="29">
        <v>15</v>
      </c>
      <c r="D437" s="29">
        <v>17</v>
      </c>
      <c r="E437" s="29">
        <v>16</v>
      </c>
    </row>
    <row r="438" spans="1:5" x14ac:dyDescent="0.25">
      <c r="A438" s="30">
        <v>45210</v>
      </c>
      <c r="B438" s="29">
        <v>16.04</v>
      </c>
      <c r="C438" s="29">
        <v>15</v>
      </c>
      <c r="D438" s="29">
        <v>17</v>
      </c>
      <c r="E438" s="29">
        <v>16</v>
      </c>
    </row>
    <row r="439" spans="1:5" x14ac:dyDescent="0.25">
      <c r="A439" s="30">
        <v>45211</v>
      </c>
      <c r="B439" s="29">
        <v>16.43</v>
      </c>
      <c r="C439" s="29">
        <v>15</v>
      </c>
      <c r="D439" s="29">
        <v>17</v>
      </c>
      <c r="E439" s="29">
        <v>16</v>
      </c>
    </row>
    <row r="440" spans="1:5" x14ac:dyDescent="0.25">
      <c r="A440" s="30">
        <v>45212</v>
      </c>
      <c r="B440" s="29">
        <v>16.440000000000001</v>
      </c>
      <c r="C440" s="29">
        <v>15</v>
      </c>
      <c r="D440" s="29">
        <v>17</v>
      </c>
      <c r="E440" s="29">
        <v>16</v>
      </c>
    </row>
    <row r="441" spans="1:5" x14ac:dyDescent="0.25">
      <c r="A441" s="30">
        <v>45215</v>
      </c>
      <c r="B441" s="29">
        <v>16.53</v>
      </c>
      <c r="C441" s="29">
        <v>15</v>
      </c>
      <c r="D441" s="29">
        <v>17</v>
      </c>
      <c r="E441" s="29">
        <v>16</v>
      </c>
    </row>
    <row r="442" spans="1:5" x14ac:dyDescent="0.25">
      <c r="A442" s="30">
        <v>45216</v>
      </c>
      <c r="B442" s="29">
        <v>16.690000000000001</v>
      </c>
      <c r="C442" s="29">
        <v>15</v>
      </c>
      <c r="D442" s="29">
        <v>17</v>
      </c>
      <c r="E442" s="29">
        <v>16</v>
      </c>
    </row>
    <row r="443" spans="1:5" x14ac:dyDescent="0.25">
      <c r="A443" s="30">
        <v>45217</v>
      </c>
      <c r="B443" s="29">
        <v>16.64</v>
      </c>
      <c r="C443" s="29">
        <v>15</v>
      </c>
      <c r="D443" s="29">
        <v>17</v>
      </c>
      <c r="E443" s="29">
        <v>16</v>
      </c>
    </row>
    <row r="444" spans="1:5" x14ac:dyDescent="0.25">
      <c r="A444" s="30">
        <v>45218</v>
      </c>
      <c r="B444" s="29">
        <v>16.510000000000002</v>
      </c>
      <c r="C444" s="29">
        <v>15</v>
      </c>
      <c r="D444" s="29">
        <v>17</v>
      </c>
      <c r="E444" s="29">
        <v>16</v>
      </c>
    </row>
    <row r="445" spans="1:5" x14ac:dyDescent="0.25">
      <c r="A445" s="30">
        <v>45219</v>
      </c>
      <c r="B445" s="29">
        <v>16.27</v>
      </c>
      <c r="C445" s="29">
        <v>15</v>
      </c>
      <c r="D445" s="29">
        <v>17</v>
      </c>
      <c r="E445" s="29">
        <v>16</v>
      </c>
    </row>
    <row r="446" spans="1:5" x14ac:dyDescent="0.25">
      <c r="A446" s="30">
        <v>45222</v>
      </c>
      <c r="B446" s="29">
        <v>16.41</v>
      </c>
      <c r="C446" s="29">
        <v>15</v>
      </c>
      <c r="D446" s="29">
        <v>17</v>
      </c>
      <c r="E446" s="29">
        <v>16</v>
      </c>
    </row>
    <row r="447" spans="1:5" x14ac:dyDescent="0.25">
      <c r="A447" s="30">
        <v>45223</v>
      </c>
      <c r="B447" s="29">
        <v>16.71</v>
      </c>
      <c r="C447" s="29">
        <v>15</v>
      </c>
      <c r="D447" s="29">
        <v>17</v>
      </c>
      <c r="E447" s="29">
        <v>16</v>
      </c>
    </row>
    <row r="448" spans="1:5" x14ac:dyDescent="0.25">
      <c r="A448" s="30">
        <v>45225</v>
      </c>
      <c r="B448" s="29">
        <v>16.760000000000002</v>
      </c>
      <c r="C448" s="29">
        <v>15</v>
      </c>
      <c r="D448" s="29">
        <v>17</v>
      </c>
      <c r="E448" s="29">
        <v>16</v>
      </c>
    </row>
    <row r="449" spans="1:5" x14ac:dyDescent="0.25">
      <c r="A449" s="30">
        <v>45226</v>
      </c>
      <c r="B449" s="29">
        <v>16.809999999999999</v>
      </c>
      <c r="C449" s="29">
        <v>15</v>
      </c>
      <c r="D449" s="29">
        <v>17</v>
      </c>
      <c r="E449" s="29">
        <v>16</v>
      </c>
    </row>
    <row r="450" spans="1:5" x14ac:dyDescent="0.25">
      <c r="A450" s="30">
        <v>45229</v>
      </c>
      <c r="B450" s="29">
        <v>16.79</v>
      </c>
      <c r="C450" s="29">
        <v>15</v>
      </c>
      <c r="D450" s="29">
        <v>17</v>
      </c>
      <c r="E450" s="29">
        <v>16</v>
      </c>
    </row>
    <row r="451" spans="1:5" x14ac:dyDescent="0.25">
      <c r="A451" s="30">
        <v>45230</v>
      </c>
      <c r="B451" s="29">
        <v>16.79</v>
      </c>
      <c r="C451" s="29">
        <v>15</v>
      </c>
      <c r="D451" s="29">
        <v>17</v>
      </c>
      <c r="E451" s="29">
        <v>16</v>
      </c>
    </row>
    <row r="452" spans="1:5" x14ac:dyDescent="0.25">
      <c r="A452" s="30">
        <v>45231</v>
      </c>
      <c r="B452" s="29">
        <v>16.25</v>
      </c>
      <c r="C452" s="29">
        <v>15</v>
      </c>
      <c r="D452" s="29">
        <v>17</v>
      </c>
      <c r="E452" s="29">
        <v>16</v>
      </c>
    </row>
    <row r="453" spans="1:5" x14ac:dyDescent="0.25">
      <c r="A453" s="30">
        <v>45232</v>
      </c>
      <c r="B453" s="29">
        <v>15.75</v>
      </c>
      <c r="C453" s="29">
        <v>15</v>
      </c>
      <c r="D453" s="29">
        <v>17</v>
      </c>
      <c r="E453" s="29">
        <v>16</v>
      </c>
    </row>
    <row r="454" spans="1:5" x14ac:dyDescent="0.25">
      <c r="A454" s="30">
        <v>45233</v>
      </c>
      <c r="B454" s="29">
        <v>15.8</v>
      </c>
      <c r="C454" s="29">
        <v>15</v>
      </c>
      <c r="D454" s="29">
        <v>17</v>
      </c>
      <c r="E454" s="29">
        <v>16</v>
      </c>
    </row>
    <row r="455" spans="1:5" x14ac:dyDescent="0.25">
      <c r="A455" s="30">
        <v>45236</v>
      </c>
      <c r="B455" s="29">
        <v>15.97</v>
      </c>
      <c r="C455" s="29">
        <v>15</v>
      </c>
      <c r="D455" s="29">
        <v>17</v>
      </c>
      <c r="E455" s="29">
        <v>16</v>
      </c>
    </row>
    <row r="456" spans="1:5" x14ac:dyDescent="0.25">
      <c r="A456" s="30">
        <v>45237</v>
      </c>
      <c r="B456" s="29">
        <v>15.99</v>
      </c>
      <c r="C456" s="29">
        <v>15</v>
      </c>
      <c r="D456" s="29">
        <v>17</v>
      </c>
      <c r="E456" s="29">
        <v>16</v>
      </c>
    </row>
    <row r="457" spans="1:5" x14ac:dyDescent="0.25">
      <c r="A457" s="30">
        <v>45238</v>
      </c>
      <c r="B457" s="29">
        <v>15.91</v>
      </c>
      <c r="C457" s="29">
        <v>15</v>
      </c>
      <c r="D457" s="29">
        <v>17</v>
      </c>
      <c r="E457" s="29">
        <v>16</v>
      </c>
    </row>
    <row r="458" spans="1:5" x14ac:dyDescent="0.25">
      <c r="A458" s="30">
        <v>45239</v>
      </c>
      <c r="B458" s="29">
        <v>15.88</v>
      </c>
      <c r="C458" s="29">
        <v>15</v>
      </c>
      <c r="D458" s="29">
        <v>17</v>
      </c>
      <c r="E458" s="29">
        <v>16</v>
      </c>
    </row>
    <row r="459" spans="1:5" x14ac:dyDescent="0.25">
      <c r="A459" s="30">
        <v>45240</v>
      </c>
      <c r="B459" s="29">
        <v>15.76</v>
      </c>
      <c r="C459" s="29">
        <v>15</v>
      </c>
      <c r="D459" s="29">
        <v>17</v>
      </c>
      <c r="E459" s="29">
        <v>16</v>
      </c>
    </row>
    <row r="460" spans="1:5" x14ac:dyDescent="0.25">
      <c r="A460" s="30">
        <v>45243</v>
      </c>
      <c r="B460" s="29">
        <v>15.88</v>
      </c>
      <c r="C460" s="29">
        <v>15</v>
      </c>
      <c r="D460" s="29">
        <v>17</v>
      </c>
      <c r="E460" s="29">
        <v>16</v>
      </c>
    </row>
    <row r="461" spans="1:5" x14ac:dyDescent="0.25">
      <c r="A461" s="30">
        <v>45244</v>
      </c>
      <c r="B461" s="29">
        <v>15.68</v>
      </c>
      <c r="C461" s="29">
        <v>15</v>
      </c>
      <c r="D461" s="29">
        <v>17</v>
      </c>
      <c r="E461" s="29">
        <v>16</v>
      </c>
    </row>
    <row r="462" spans="1:5" x14ac:dyDescent="0.25">
      <c r="A462" s="30">
        <v>45245</v>
      </c>
      <c r="B462" s="29">
        <v>15.52</v>
      </c>
      <c r="C462" s="29">
        <v>15</v>
      </c>
      <c r="D462" s="29">
        <v>17</v>
      </c>
      <c r="E462" s="29">
        <v>16</v>
      </c>
    </row>
    <row r="463" spans="1:5" x14ac:dyDescent="0.25">
      <c r="A463" s="30">
        <v>45246</v>
      </c>
      <c r="B463" s="29">
        <v>15.35</v>
      </c>
      <c r="C463" s="29">
        <v>15</v>
      </c>
      <c r="D463" s="29">
        <v>17</v>
      </c>
      <c r="E463" s="29">
        <v>16</v>
      </c>
    </row>
    <row r="464" spans="1:5" x14ac:dyDescent="0.25">
      <c r="A464" s="30">
        <v>45247</v>
      </c>
      <c r="B464" s="29">
        <v>15.28</v>
      </c>
      <c r="C464" s="29">
        <v>15</v>
      </c>
      <c r="D464" s="29">
        <v>17</v>
      </c>
      <c r="E464" s="29">
        <v>16</v>
      </c>
    </row>
    <row r="465" spans="1:5" x14ac:dyDescent="0.25">
      <c r="A465" s="30">
        <v>45250</v>
      </c>
      <c r="B465" s="29">
        <v>15.21</v>
      </c>
      <c r="C465" s="29">
        <v>15</v>
      </c>
      <c r="D465" s="29">
        <v>17</v>
      </c>
      <c r="E465" s="29">
        <v>16</v>
      </c>
    </row>
    <row r="466" spans="1:5" x14ac:dyDescent="0.25">
      <c r="A466" s="30">
        <v>45251</v>
      </c>
      <c r="B466" s="29">
        <v>15.1</v>
      </c>
      <c r="C466" s="29">
        <v>15</v>
      </c>
      <c r="D466" s="29">
        <v>17</v>
      </c>
      <c r="E466" s="29">
        <v>16</v>
      </c>
    </row>
    <row r="467" spans="1:5" x14ac:dyDescent="0.25">
      <c r="A467" s="30">
        <v>45252</v>
      </c>
      <c r="B467" s="29">
        <v>15.08</v>
      </c>
      <c r="C467" s="29">
        <v>15</v>
      </c>
      <c r="D467" s="29">
        <v>17</v>
      </c>
      <c r="E467" s="29">
        <v>16</v>
      </c>
    </row>
    <row r="468" spans="1:5" x14ac:dyDescent="0.25">
      <c r="A468" s="30">
        <v>45253</v>
      </c>
      <c r="B468" s="29">
        <v>15.11</v>
      </c>
      <c r="C468" s="29">
        <v>15</v>
      </c>
      <c r="D468" s="29">
        <v>17</v>
      </c>
      <c r="E468" s="29">
        <v>16</v>
      </c>
    </row>
    <row r="469" spans="1:5" x14ac:dyDescent="0.25">
      <c r="A469" s="30">
        <v>45254</v>
      </c>
      <c r="B469" s="29">
        <v>15.11</v>
      </c>
      <c r="C469" s="29">
        <v>15</v>
      </c>
      <c r="D469" s="29">
        <v>17</v>
      </c>
      <c r="E469" s="29">
        <v>16</v>
      </c>
    </row>
    <row r="470" spans="1:5" x14ac:dyDescent="0.25">
      <c r="A470" s="30">
        <v>45257</v>
      </c>
      <c r="B470" s="29">
        <v>15.4</v>
      </c>
      <c r="C470" s="29">
        <v>14.75</v>
      </c>
      <c r="D470" s="29">
        <v>16.75</v>
      </c>
      <c r="E470" s="29">
        <v>15.75</v>
      </c>
    </row>
    <row r="471" spans="1:5" x14ac:dyDescent="0.25">
      <c r="A471" s="30">
        <v>45258</v>
      </c>
      <c r="B471" s="29">
        <v>16.03</v>
      </c>
      <c r="C471" s="29">
        <v>14.75</v>
      </c>
      <c r="D471" s="29">
        <v>16.75</v>
      </c>
      <c r="E471" s="29">
        <v>15.75</v>
      </c>
    </row>
    <row r="472" spans="1:5" x14ac:dyDescent="0.25">
      <c r="A472" s="30">
        <v>45259</v>
      </c>
      <c r="B472" s="29">
        <v>16.46</v>
      </c>
      <c r="C472" s="29">
        <v>14.75</v>
      </c>
      <c r="D472" s="29">
        <v>16.75</v>
      </c>
      <c r="E472" s="29">
        <v>15.75</v>
      </c>
    </row>
    <row r="473" spans="1:5" x14ac:dyDescent="0.25">
      <c r="A473" s="30">
        <v>45260</v>
      </c>
      <c r="B473" s="29">
        <v>16.559999999999999</v>
      </c>
      <c r="C473" s="29">
        <v>14.75</v>
      </c>
      <c r="D473" s="29">
        <v>16.75</v>
      </c>
      <c r="E473" s="29">
        <v>15.75</v>
      </c>
    </row>
    <row r="474" spans="1:5" x14ac:dyDescent="0.25">
      <c r="A474" s="30">
        <v>45261</v>
      </c>
      <c r="B474" s="29">
        <v>16.329999999999998</v>
      </c>
      <c r="C474" s="29">
        <v>14.75</v>
      </c>
      <c r="D474" s="29">
        <v>16.75</v>
      </c>
      <c r="E474" s="29">
        <v>15.75</v>
      </c>
    </row>
    <row r="475" spans="1:5" x14ac:dyDescent="0.25">
      <c r="A475" s="30">
        <v>45264</v>
      </c>
      <c r="B475" s="29">
        <v>15.88</v>
      </c>
      <c r="C475" s="29">
        <v>14.75</v>
      </c>
      <c r="D475" s="29">
        <v>16.75</v>
      </c>
      <c r="E475" s="29">
        <v>15.75</v>
      </c>
    </row>
    <row r="476" spans="1:5" x14ac:dyDescent="0.25">
      <c r="A476" s="30">
        <v>45265</v>
      </c>
      <c r="B476" s="29">
        <v>15.12</v>
      </c>
      <c r="C476" s="29">
        <v>14.75</v>
      </c>
      <c r="D476" s="29">
        <v>16.75</v>
      </c>
      <c r="E476" s="29">
        <v>15.75</v>
      </c>
    </row>
    <row r="477" spans="1:5" x14ac:dyDescent="0.25">
      <c r="A477" s="30">
        <v>45266</v>
      </c>
      <c r="B477" s="29">
        <v>14.88</v>
      </c>
      <c r="C477" s="29">
        <v>14.75</v>
      </c>
      <c r="D477" s="29">
        <v>16.75</v>
      </c>
      <c r="E477" s="29">
        <v>15.75</v>
      </c>
    </row>
    <row r="478" spans="1:5" x14ac:dyDescent="0.25">
      <c r="A478" s="30">
        <v>45267</v>
      </c>
      <c r="B478" s="29">
        <v>14.85</v>
      </c>
      <c r="C478" s="29">
        <v>14.75</v>
      </c>
      <c r="D478" s="29">
        <v>16.75</v>
      </c>
      <c r="E478" s="29">
        <v>15.75</v>
      </c>
    </row>
    <row r="479" spans="1:5" x14ac:dyDescent="0.25">
      <c r="A479" s="30">
        <v>45268</v>
      </c>
      <c r="B479" s="29">
        <v>14.8</v>
      </c>
      <c r="C479" s="29">
        <v>14.75</v>
      </c>
      <c r="D479" s="29">
        <v>16.75</v>
      </c>
      <c r="E479" s="29">
        <v>15.75</v>
      </c>
    </row>
    <row r="480" spans="1:5" x14ac:dyDescent="0.25">
      <c r="A480" s="30">
        <v>45271</v>
      </c>
      <c r="B480" s="29">
        <v>14.8</v>
      </c>
      <c r="C480" s="29">
        <v>14.75</v>
      </c>
      <c r="D480" s="29">
        <v>16.75</v>
      </c>
      <c r="E480" s="29">
        <v>15.75</v>
      </c>
    </row>
    <row r="481" spans="1:5" x14ac:dyDescent="0.25">
      <c r="A481" s="30">
        <v>45272</v>
      </c>
      <c r="B481" s="29">
        <v>14.79</v>
      </c>
      <c r="C481" s="29">
        <v>14.75</v>
      </c>
      <c r="D481" s="29">
        <v>16.75</v>
      </c>
      <c r="E481" s="29">
        <v>15.75</v>
      </c>
    </row>
    <row r="482" spans="1:5" x14ac:dyDescent="0.25">
      <c r="A482" s="30">
        <v>45273</v>
      </c>
      <c r="B482" s="29">
        <v>14.77</v>
      </c>
      <c r="C482" s="29">
        <v>14.75</v>
      </c>
      <c r="D482" s="29">
        <v>16.75</v>
      </c>
      <c r="E482" s="29">
        <v>15.75</v>
      </c>
    </row>
    <row r="483" spans="1:5" x14ac:dyDescent="0.25">
      <c r="A483" s="30">
        <v>45274</v>
      </c>
      <c r="B483" s="29">
        <v>14.75</v>
      </c>
      <c r="C483" s="29">
        <v>14.75</v>
      </c>
      <c r="D483" s="29">
        <v>16.75</v>
      </c>
      <c r="E483" s="29">
        <v>15.75</v>
      </c>
    </row>
    <row r="484" spans="1:5" x14ac:dyDescent="0.25">
      <c r="A484" s="30">
        <v>45275</v>
      </c>
      <c r="B484" s="29">
        <v>14.75</v>
      </c>
      <c r="C484" s="29">
        <v>14.75</v>
      </c>
      <c r="D484" s="29">
        <v>16.75</v>
      </c>
      <c r="E484" s="29">
        <v>15.75</v>
      </c>
    </row>
    <row r="485" spans="1:5" x14ac:dyDescent="0.25">
      <c r="A485" s="30">
        <v>45279</v>
      </c>
      <c r="B485" s="29">
        <v>14.75</v>
      </c>
      <c r="C485" s="29">
        <v>14.75</v>
      </c>
      <c r="D485" s="29">
        <v>16.75</v>
      </c>
      <c r="E485" s="29">
        <v>15.75</v>
      </c>
    </row>
    <row r="486" spans="1:5" x14ac:dyDescent="0.25">
      <c r="A486" s="30">
        <v>45280</v>
      </c>
      <c r="B486" s="29">
        <v>14.75</v>
      </c>
      <c r="C486" s="29">
        <v>14.75</v>
      </c>
      <c r="D486" s="29">
        <v>16.75</v>
      </c>
      <c r="E486" s="29">
        <v>15.75</v>
      </c>
    </row>
    <row r="487" spans="1:5" x14ac:dyDescent="0.25">
      <c r="A487" s="30">
        <v>45281</v>
      </c>
      <c r="B487" s="29">
        <v>14.75</v>
      </c>
      <c r="C487" s="29">
        <v>14.75</v>
      </c>
      <c r="D487" s="29">
        <v>16.75</v>
      </c>
      <c r="E487" s="29">
        <v>15.75</v>
      </c>
    </row>
    <row r="488" spans="1:5" x14ac:dyDescent="0.25">
      <c r="A488" s="30">
        <v>45282</v>
      </c>
      <c r="B488" s="29">
        <v>14.75</v>
      </c>
      <c r="C488" s="29">
        <v>14.75</v>
      </c>
      <c r="D488" s="29">
        <v>16.75</v>
      </c>
      <c r="E488" s="29">
        <v>15.75</v>
      </c>
    </row>
    <row r="489" spans="1:5" x14ac:dyDescent="0.25">
      <c r="A489" s="30">
        <v>45285</v>
      </c>
      <c r="B489" s="29">
        <v>14.76</v>
      </c>
      <c r="C489" s="29">
        <v>14.75</v>
      </c>
      <c r="D489" s="29">
        <v>16.75</v>
      </c>
      <c r="E489" s="29">
        <v>15.75</v>
      </c>
    </row>
    <row r="490" spans="1:5" x14ac:dyDescent="0.25">
      <c r="A490" s="30">
        <v>45286</v>
      </c>
      <c r="B490" s="29">
        <v>15.15</v>
      </c>
      <c r="C490" s="29">
        <v>14.75</v>
      </c>
      <c r="D490" s="29">
        <v>16.75</v>
      </c>
      <c r="E490" s="29">
        <v>15.75</v>
      </c>
    </row>
    <row r="491" spans="1:5" x14ac:dyDescent="0.25">
      <c r="A491" s="30">
        <v>45287</v>
      </c>
      <c r="B491" s="29">
        <v>15.35</v>
      </c>
      <c r="C491" s="29">
        <v>14.75</v>
      </c>
      <c r="D491" s="29">
        <v>16.75</v>
      </c>
      <c r="E491" s="29">
        <v>15.75</v>
      </c>
    </row>
    <row r="492" spans="1:5" x14ac:dyDescent="0.25">
      <c r="A492" s="30">
        <v>45288</v>
      </c>
      <c r="B492" s="29">
        <v>15.53</v>
      </c>
      <c r="C492" s="29">
        <v>14.75</v>
      </c>
      <c r="D492" s="29">
        <v>16.75</v>
      </c>
      <c r="E492" s="29">
        <v>15.75</v>
      </c>
    </row>
    <row r="493" spans="1:5" x14ac:dyDescent="0.25">
      <c r="A493" s="30">
        <v>45289</v>
      </c>
      <c r="B493" s="29">
        <v>16.190000000000001</v>
      </c>
      <c r="C493" s="29">
        <v>14.75</v>
      </c>
      <c r="D493" s="29">
        <v>16.75</v>
      </c>
      <c r="E493" s="29">
        <v>15.75</v>
      </c>
    </row>
    <row r="494" spans="1:5" x14ac:dyDescent="0.25">
      <c r="A494" s="30">
        <v>45294</v>
      </c>
      <c r="B494" s="29">
        <v>15.74</v>
      </c>
      <c r="C494" s="29">
        <v>14.75</v>
      </c>
      <c r="D494" s="29">
        <v>16.75</v>
      </c>
      <c r="E494" s="29">
        <v>15.75</v>
      </c>
    </row>
    <row r="495" spans="1:5" x14ac:dyDescent="0.25">
      <c r="A495" s="30">
        <v>45295</v>
      </c>
      <c r="B495" s="29">
        <v>14.88</v>
      </c>
      <c r="C495" s="29">
        <v>14.75</v>
      </c>
      <c r="D495" s="29">
        <v>16.75</v>
      </c>
      <c r="E495" s="29">
        <v>15.75</v>
      </c>
    </row>
    <row r="496" spans="1:5" x14ac:dyDescent="0.25">
      <c r="A496" s="30">
        <v>45296</v>
      </c>
      <c r="B496" s="29">
        <v>14.69</v>
      </c>
      <c r="C496" s="29">
        <v>14.75</v>
      </c>
      <c r="D496" s="29">
        <v>16.75</v>
      </c>
      <c r="E496" s="29">
        <v>15.75</v>
      </c>
    </row>
    <row r="497" spans="1:5" x14ac:dyDescent="0.25">
      <c r="A497" s="30">
        <v>45299</v>
      </c>
      <c r="B497" s="29">
        <v>14.7</v>
      </c>
      <c r="C497" s="29">
        <v>14.75</v>
      </c>
      <c r="D497" s="29">
        <v>16.75</v>
      </c>
      <c r="E497" s="29">
        <v>15.75</v>
      </c>
    </row>
    <row r="498" spans="1:5" x14ac:dyDescent="0.25">
      <c r="A498" s="30">
        <v>45300</v>
      </c>
      <c r="B498" s="29">
        <v>14.75</v>
      </c>
      <c r="C498" s="29">
        <v>14.75</v>
      </c>
      <c r="D498" s="29">
        <v>16.75</v>
      </c>
      <c r="E498" s="29">
        <v>15.75</v>
      </c>
    </row>
    <row r="499" spans="1:5" x14ac:dyDescent="0.25">
      <c r="A499" s="30">
        <v>45301</v>
      </c>
      <c r="B499" s="29">
        <v>14.65</v>
      </c>
      <c r="C499" s="29">
        <v>14.75</v>
      </c>
      <c r="D499" s="29">
        <v>16.75</v>
      </c>
      <c r="E499" s="29">
        <v>15.75</v>
      </c>
    </row>
    <row r="500" spans="1:5" x14ac:dyDescent="0.25">
      <c r="A500" s="30">
        <v>45302</v>
      </c>
      <c r="B500" s="29">
        <v>14.75</v>
      </c>
      <c r="C500" s="29">
        <v>14.75</v>
      </c>
      <c r="D500" s="29">
        <v>16.75</v>
      </c>
      <c r="E500" s="29">
        <v>15.75</v>
      </c>
    </row>
    <row r="501" spans="1:5" x14ac:dyDescent="0.25">
      <c r="A501" s="30">
        <v>45303</v>
      </c>
      <c r="B501" s="29">
        <v>14.75</v>
      </c>
      <c r="C501" s="29">
        <v>14.75</v>
      </c>
      <c r="D501" s="29">
        <v>16.75</v>
      </c>
      <c r="E501" s="29">
        <v>15.75</v>
      </c>
    </row>
    <row r="502" spans="1:5" x14ac:dyDescent="0.25">
      <c r="A502" s="30">
        <v>45306</v>
      </c>
      <c r="B502" s="29">
        <v>14.75</v>
      </c>
      <c r="C502" s="29">
        <v>14.75</v>
      </c>
      <c r="D502" s="29">
        <v>16.75</v>
      </c>
      <c r="E502" s="29">
        <v>15.75</v>
      </c>
    </row>
    <row r="503" spans="1:5" x14ac:dyDescent="0.25">
      <c r="A503" s="30">
        <v>45307</v>
      </c>
      <c r="B503" s="29">
        <v>14.75</v>
      </c>
      <c r="C503" s="29">
        <v>14.75</v>
      </c>
      <c r="D503" s="29">
        <v>16.75</v>
      </c>
      <c r="E503" s="29">
        <v>15.75</v>
      </c>
    </row>
    <row r="504" spans="1:5" x14ac:dyDescent="0.25">
      <c r="A504" s="30">
        <v>45308</v>
      </c>
      <c r="B504" s="29">
        <v>14.82</v>
      </c>
      <c r="C504" s="29">
        <v>14.75</v>
      </c>
      <c r="D504" s="29">
        <v>16.75</v>
      </c>
      <c r="E504" s="29">
        <v>15.75</v>
      </c>
    </row>
    <row r="505" spans="1:5" x14ac:dyDescent="0.25">
      <c r="A505" s="30">
        <v>45309</v>
      </c>
      <c r="B505" s="29">
        <v>15.54</v>
      </c>
      <c r="C505" s="29">
        <v>14.75</v>
      </c>
      <c r="D505" s="29">
        <v>16.75</v>
      </c>
      <c r="E505" s="29">
        <v>15.75</v>
      </c>
    </row>
    <row r="506" spans="1:5" x14ac:dyDescent="0.25">
      <c r="A506" s="30">
        <v>45310</v>
      </c>
      <c r="B506" s="29">
        <v>15.31</v>
      </c>
      <c r="C506" s="29">
        <v>14.75</v>
      </c>
      <c r="D506" s="29">
        <v>16.75</v>
      </c>
      <c r="E506" s="29">
        <v>15.75</v>
      </c>
    </row>
    <row r="507" spans="1:5" x14ac:dyDescent="0.25">
      <c r="A507" s="30">
        <v>45313</v>
      </c>
      <c r="B507" s="29">
        <v>15.01</v>
      </c>
      <c r="C507" s="29">
        <v>14.25</v>
      </c>
      <c r="D507" s="29">
        <v>16.25</v>
      </c>
      <c r="E507" s="29">
        <v>15.25</v>
      </c>
    </row>
    <row r="508" spans="1:5" x14ac:dyDescent="0.25">
      <c r="A508" s="30">
        <v>45314</v>
      </c>
      <c r="B508" s="29">
        <v>14.42</v>
      </c>
      <c r="C508" s="29">
        <v>14.25</v>
      </c>
      <c r="D508" s="29">
        <v>16.25</v>
      </c>
      <c r="E508" s="29">
        <v>15.25</v>
      </c>
    </row>
    <row r="509" spans="1:5" x14ac:dyDescent="0.25">
      <c r="A509" s="30">
        <v>45315</v>
      </c>
      <c r="B509" s="29">
        <v>14.61</v>
      </c>
      <c r="C509" s="29">
        <v>14.25</v>
      </c>
      <c r="D509" s="29">
        <v>16.25</v>
      </c>
      <c r="E509" s="29">
        <v>15.25</v>
      </c>
    </row>
    <row r="510" spans="1:5" x14ac:dyDescent="0.25">
      <c r="A510" s="30">
        <v>45316</v>
      </c>
      <c r="B510" s="29">
        <v>15.1</v>
      </c>
      <c r="C510" s="29">
        <v>14.25</v>
      </c>
      <c r="D510" s="29">
        <v>16.25</v>
      </c>
      <c r="E510" s="29">
        <v>15.25</v>
      </c>
    </row>
    <row r="511" spans="1:5" x14ac:dyDescent="0.25">
      <c r="A511" s="30">
        <v>45317</v>
      </c>
      <c r="B511" s="29">
        <v>15.01</v>
      </c>
      <c r="C511" s="29">
        <v>14.25</v>
      </c>
      <c r="D511" s="29">
        <v>16.25</v>
      </c>
      <c r="E511" s="29">
        <v>15.25</v>
      </c>
    </row>
    <row r="512" spans="1:5" x14ac:dyDescent="0.25">
      <c r="A512" s="30">
        <v>45320</v>
      </c>
      <c r="B512" s="29">
        <v>14.96</v>
      </c>
      <c r="C512" s="29">
        <v>14.25</v>
      </c>
      <c r="D512" s="29">
        <v>16.25</v>
      </c>
      <c r="E512" s="29">
        <v>15.25</v>
      </c>
    </row>
    <row r="513" spans="1:5" x14ac:dyDescent="0.25">
      <c r="A513" s="30">
        <v>45321</v>
      </c>
      <c r="B513" s="29">
        <v>14.51</v>
      </c>
      <c r="C513" s="29">
        <v>14.25</v>
      </c>
      <c r="D513" s="29">
        <v>16.25</v>
      </c>
      <c r="E513" s="29">
        <v>15.25</v>
      </c>
    </row>
    <row r="514" spans="1:5" x14ac:dyDescent="0.25">
      <c r="A514" s="30">
        <v>45322</v>
      </c>
      <c r="B514" s="29">
        <v>14.32</v>
      </c>
      <c r="C514" s="29">
        <v>14.25</v>
      </c>
      <c r="D514" s="29">
        <v>16.25</v>
      </c>
      <c r="E514" s="29">
        <v>15.25</v>
      </c>
    </row>
    <row r="515" spans="1:5" x14ac:dyDescent="0.25">
      <c r="A515" s="30">
        <v>45323</v>
      </c>
      <c r="B515" s="29">
        <v>14.21</v>
      </c>
      <c r="C515" s="29">
        <v>14.25</v>
      </c>
      <c r="D515" s="29">
        <v>16.25</v>
      </c>
      <c r="E515" s="29">
        <v>15.25</v>
      </c>
    </row>
    <row r="516" spans="1:5" x14ac:dyDescent="0.25">
      <c r="A516" s="30">
        <v>45324</v>
      </c>
      <c r="B516" s="29">
        <v>14.07</v>
      </c>
      <c r="C516" s="29">
        <v>14.25</v>
      </c>
      <c r="D516" s="29">
        <v>16.25</v>
      </c>
      <c r="E516" s="29">
        <v>15.25</v>
      </c>
    </row>
    <row r="517" spans="1:5" x14ac:dyDescent="0.25">
      <c r="A517" s="30">
        <v>45327</v>
      </c>
      <c r="B517" s="29">
        <v>14.12</v>
      </c>
      <c r="C517" s="29">
        <v>14.25</v>
      </c>
      <c r="D517" s="29">
        <v>16.25</v>
      </c>
      <c r="E517" s="29">
        <v>15.25</v>
      </c>
    </row>
    <row r="518" spans="1:5" x14ac:dyDescent="0.25">
      <c r="A518" s="30">
        <v>45328</v>
      </c>
      <c r="B518" s="29">
        <v>14.14</v>
      </c>
      <c r="C518" s="29">
        <v>14.25</v>
      </c>
      <c r="D518" s="29">
        <v>16.25</v>
      </c>
      <c r="E518" s="29">
        <v>15.25</v>
      </c>
    </row>
    <row r="519" spans="1:5" x14ac:dyDescent="0.25">
      <c r="A519" s="30">
        <v>45329</v>
      </c>
      <c r="B519" s="29">
        <v>14.07</v>
      </c>
      <c r="C519" s="29">
        <v>14.25</v>
      </c>
      <c r="D519" s="29">
        <v>16.25</v>
      </c>
      <c r="E519" s="29">
        <v>15.25</v>
      </c>
    </row>
    <row r="520" spans="1:5" x14ac:dyDescent="0.25">
      <c r="A520" s="30">
        <v>45330</v>
      </c>
      <c r="B520" s="29">
        <v>14.04</v>
      </c>
      <c r="C520" s="29">
        <v>14.25</v>
      </c>
      <c r="D520" s="29">
        <v>16.25</v>
      </c>
      <c r="E520" s="29">
        <v>15.25</v>
      </c>
    </row>
    <row r="521" spans="1:5" x14ac:dyDescent="0.25">
      <c r="A521" s="30">
        <v>45331</v>
      </c>
      <c r="B521" s="29">
        <v>14.01</v>
      </c>
      <c r="C521" s="29">
        <v>14.25</v>
      </c>
      <c r="D521" s="29">
        <v>16.25</v>
      </c>
      <c r="E521" s="29">
        <v>15.25</v>
      </c>
    </row>
    <row r="522" spans="1:5" x14ac:dyDescent="0.25">
      <c r="A522" s="30">
        <v>45334</v>
      </c>
      <c r="B522" s="29">
        <v>14.14</v>
      </c>
      <c r="C522" s="29">
        <v>14.25</v>
      </c>
      <c r="D522" s="29">
        <v>16.25</v>
      </c>
      <c r="E522" s="29">
        <v>15.25</v>
      </c>
    </row>
    <row r="523" spans="1:5" x14ac:dyDescent="0.25">
      <c r="A523" s="30">
        <v>45335</v>
      </c>
      <c r="B523" s="29">
        <v>14.38</v>
      </c>
      <c r="C523" s="29">
        <v>14.25</v>
      </c>
      <c r="D523" s="29">
        <v>16.25</v>
      </c>
      <c r="E523" s="29">
        <v>15.25</v>
      </c>
    </row>
    <row r="524" spans="1:5" x14ac:dyDescent="0.25">
      <c r="A524" s="30">
        <v>45336</v>
      </c>
      <c r="B524" s="29">
        <v>14.98</v>
      </c>
      <c r="C524" s="29">
        <v>14.25</v>
      </c>
      <c r="D524" s="29">
        <v>16.25</v>
      </c>
      <c r="E524" s="29">
        <v>15.25</v>
      </c>
    </row>
    <row r="525" spans="1:5" x14ac:dyDescent="0.25">
      <c r="A525" s="30">
        <v>45337</v>
      </c>
      <c r="B525" s="29">
        <v>14.48</v>
      </c>
      <c r="C525" s="29">
        <v>14.25</v>
      </c>
      <c r="D525" s="29">
        <v>16.25</v>
      </c>
      <c r="E525" s="29">
        <v>15.25</v>
      </c>
    </row>
    <row r="526" spans="1:5" x14ac:dyDescent="0.25">
      <c r="A526" s="30">
        <v>45338</v>
      </c>
      <c r="B526" s="29">
        <v>14.41</v>
      </c>
      <c r="C526" s="29">
        <v>14.25</v>
      </c>
      <c r="D526" s="29">
        <v>16.25</v>
      </c>
      <c r="E526" s="29">
        <v>15.25</v>
      </c>
    </row>
    <row r="527" spans="1:5" x14ac:dyDescent="0.25">
      <c r="A527" s="30">
        <v>45341</v>
      </c>
      <c r="B527" s="29">
        <v>14.31</v>
      </c>
      <c r="C527" s="29">
        <v>14.25</v>
      </c>
      <c r="D527" s="29">
        <v>16.25</v>
      </c>
      <c r="E527" s="29">
        <v>15.25</v>
      </c>
    </row>
    <row r="528" spans="1:5" x14ac:dyDescent="0.25">
      <c r="A528" s="30">
        <v>45342</v>
      </c>
      <c r="B528" s="29">
        <v>14.29</v>
      </c>
      <c r="C528" s="29">
        <v>14.25</v>
      </c>
      <c r="D528" s="29">
        <v>16.25</v>
      </c>
      <c r="E528" s="29">
        <v>15.25</v>
      </c>
    </row>
    <row r="529" spans="1:5" x14ac:dyDescent="0.25">
      <c r="A529" s="30">
        <v>45343</v>
      </c>
      <c r="B529" s="29">
        <v>14.47</v>
      </c>
      <c r="C529" s="29">
        <v>14.25</v>
      </c>
      <c r="D529" s="29">
        <v>16.25</v>
      </c>
      <c r="E529" s="29">
        <v>15.25</v>
      </c>
    </row>
    <row r="530" spans="1:5" x14ac:dyDescent="0.25">
      <c r="A530" s="30">
        <v>45344</v>
      </c>
      <c r="B530" s="29">
        <v>14.49</v>
      </c>
      <c r="C530" s="29">
        <v>14.25</v>
      </c>
      <c r="D530" s="29">
        <v>16.25</v>
      </c>
      <c r="E530" s="29">
        <v>15.25</v>
      </c>
    </row>
    <row r="531" spans="1:5" x14ac:dyDescent="0.25">
      <c r="A531" s="30">
        <v>45345</v>
      </c>
      <c r="B531" s="29">
        <v>14.79</v>
      </c>
      <c r="C531" s="29">
        <v>14.25</v>
      </c>
      <c r="D531" s="29">
        <v>16.25</v>
      </c>
      <c r="E531" s="29">
        <v>15.25</v>
      </c>
    </row>
    <row r="532" spans="1:5" x14ac:dyDescent="0.25">
      <c r="A532" s="30">
        <v>45348</v>
      </c>
      <c r="B532" s="29">
        <v>15.41</v>
      </c>
      <c r="C532" s="29">
        <v>13.75</v>
      </c>
      <c r="D532" s="29">
        <v>15.75</v>
      </c>
      <c r="E532" s="29">
        <v>14.75</v>
      </c>
    </row>
    <row r="533" spans="1:5" x14ac:dyDescent="0.25">
      <c r="A533" s="30">
        <v>45349</v>
      </c>
      <c r="B533" s="29">
        <v>15.61</v>
      </c>
      <c r="C533" s="29">
        <v>13.75</v>
      </c>
      <c r="D533" s="29">
        <v>15.75</v>
      </c>
      <c r="E533" s="29">
        <v>14.75</v>
      </c>
    </row>
    <row r="534" spans="1:5" x14ac:dyDescent="0.25">
      <c r="A534" s="30">
        <v>45350</v>
      </c>
      <c r="B534" s="29">
        <v>15.31</v>
      </c>
      <c r="C534" s="29">
        <v>13.75</v>
      </c>
      <c r="D534" s="29">
        <v>15.75</v>
      </c>
      <c r="E534" s="29">
        <v>14.75</v>
      </c>
    </row>
    <row r="535" spans="1:5" x14ac:dyDescent="0.25">
      <c r="A535" s="30">
        <v>45351</v>
      </c>
      <c r="B535" s="29">
        <v>15.03</v>
      </c>
      <c r="C535" s="29">
        <v>13.75</v>
      </c>
      <c r="D535" s="29">
        <v>15.75</v>
      </c>
      <c r="E535" s="29">
        <v>14.75</v>
      </c>
    </row>
    <row r="536" spans="1:5" x14ac:dyDescent="0.25">
      <c r="A536" s="30">
        <v>45352</v>
      </c>
      <c r="B536" s="29">
        <v>14.11</v>
      </c>
      <c r="C536" s="29">
        <v>13.75</v>
      </c>
      <c r="D536" s="29">
        <v>15.75</v>
      </c>
      <c r="E536" s="29">
        <v>14.75</v>
      </c>
    </row>
    <row r="537" spans="1:5" x14ac:dyDescent="0.25">
      <c r="A537" s="30">
        <v>45355</v>
      </c>
      <c r="B537" s="29">
        <v>13.88</v>
      </c>
      <c r="C537" s="29">
        <v>13.75</v>
      </c>
      <c r="D537" s="29">
        <v>15.75</v>
      </c>
      <c r="E537" s="29">
        <v>14.75</v>
      </c>
    </row>
    <row r="538" spans="1:5" x14ac:dyDescent="0.25">
      <c r="A538" s="30">
        <v>45356</v>
      </c>
      <c r="B538" s="29">
        <v>13.55</v>
      </c>
      <c r="C538" s="29">
        <v>13.75</v>
      </c>
      <c r="D538" s="29">
        <v>15.75</v>
      </c>
      <c r="E538" s="29">
        <v>14.75</v>
      </c>
    </row>
    <row r="539" spans="1:5" x14ac:dyDescent="0.25">
      <c r="A539" s="30">
        <v>45357</v>
      </c>
      <c r="B539" s="29">
        <v>13.51</v>
      </c>
      <c r="C539" s="29">
        <v>13.75</v>
      </c>
      <c r="D539" s="29">
        <v>15.75</v>
      </c>
      <c r="E539" s="29">
        <v>14.75</v>
      </c>
    </row>
    <row r="540" spans="1:5" x14ac:dyDescent="0.25">
      <c r="A540" s="30">
        <v>45358</v>
      </c>
      <c r="B540" s="29">
        <v>13.5</v>
      </c>
      <c r="C540" s="29">
        <v>13.75</v>
      </c>
      <c r="D540" s="29">
        <v>15.75</v>
      </c>
      <c r="E540" s="29">
        <v>14.75</v>
      </c>
    </row>
    <row r="541" spans="1:5" x14ac:dyDescent="0.25">
      <c r="A541" s="30">
        <v>45362</v>
      </c>
      <c r="B541" s="29">
        <v>13.58</v>
      </c>
      <c r="C541" s="29">
        <v>13.75</v>
      </c>
      <c r="D541" s="29">
        <v>15.75</v>
      </c>
      <c r="E541" s="29">
        <v>14.75</v>
      </c>
    </row>
    <row r="542" spans="1:5" x14ac:dyDescent="0.25">
      <c r="A542" s="30">
        <v>45363</v>
      </c>
      <c r="B542" s="29">
        <v>13.62</v>
      </c>
      <c r="C542" s="29">
        <v>13.75</v>
      </c>
      <c r="D542" s="29">
        <v>15.75</v>
      </c>
      <c r="E542" s="29">
        <v>14.75</v>
      </c>
    </row>
    <row r="543" spans="1:5" x14ac:dyDescent="0.25">
      <c r="A543" s="30">
        <v>45364</v>
      </c>
      <c r="B543" s="29">
        <v>13.72</v>
      </c>
      <c r="C543" s="29">
        <v>13.75</v>
      </c>
      <c r="D543" s="29">
        <v>15.75</v>
      </c>
      <c r="E543" s="29">
        <v>14.75</v>
      </c>
    </row>
    <row r="544" spans="1:5" x14ac:dyDescent="0.25">
      <c r="A544" s="30">
        <v>45365</v>
      </c>
      <c r="B544" s="29">
        <v>13.57</v>
      </c>
      <c r="C544" s="29">
        <v>13.75</v>
      </c>
      <c r="D544" s="29">
        <v>15.75</v>
      </c>
      <c r="E544" s="29">
        <v>14.75</v>
      </c>
    </row>
    <row r="545" spans="1:5" x14ac:dyDescent="0.25">
      <c r="A545" s="30">
        <v>45366</v>
      </c>
      <c r="B545" s="29">
        <v>13.54</v>
      </c>
      <c r="C545" s="29">
        <v>13.75</v>
      </c>
      <c r="D545" s="29">
        <v>15.75</v>
      </c>
      <c r="E545" s="29">
        <v>14.75</v>
      </c>
    </row>
    <row r="546" spans="1:5" x14ac:dyDescent="0.25">
      <c r="A546" s="30">
        <v>45369</v>
      </c>
      <c r="B546" s="29">
        <v>13.48</v>
      </c>
      <c r="C546" s="29">
        <v>13.75</v>
      </c>
      <c r="D546" s="29">
        <v>15.75</v>
      </c>
      <c r="E546" s="29">
        <v>14.75</v>
      </c>
    </row>
    <row r="547" spans="1:5" x14ac:dyDescent="0.25">
      <c r="A547" s="30">
        <v>45370</v>
      </c>
      <c r="B547" s="29">
        <v>13.62</v>
      </c>
      <c r="C547" s="29">
        <v>13.75</v>
      </c>
      <c r="D547" s="29">
        <v>15.75</v>
      </c>
      <c r="E547" s="29">
        <v>14.75</v>
      </c>
    </row>
    <row r="548" spans="1:5" x14ac:dyDescent="0.25">
      <c r="A548" s="30">
        <v>45371</v>
      </c>
      <c r="B548" s="29">
        <v>13.83</v>
      </c>
      <c r="C548" s="29">
        <v>13.75</v>
      </c>
      <c r="D548" s="29">
        <v>15.75</v>
      </c>
      <c r="E548" s="29">
        <v>14.75</v>
      </c>
    </row>
    <row r="549" spans="1:5" x14ac:dyDescent="0.25">
      <c r="A549" s="30">
        <v>45377</v>
      </c>
      <c r="B549" s="29">
        <v>13.79</v>
      </c>
      <c r="C549" s="29">
        <v>13.75</v>
      </c>
      <c r="D549" s="29">
        <v>15.75</v>
      </c>
      <c r="E549" s="29">
        <v>14.75</v>
      </c>
    </row>
    <row r="550" spans="1:5" x14ac:dyDescent="0.25">
      <c r="A550" s="30">
        <v>45378</v>
      </c>
      <c r="B550" s="29">
        <v>13.74</v>
      </c>
      <c r="C550" s="29">
        <v>13.75</v>
      </c>
      <c r="D550" s="29">
        <v>15.75</v>
      </c>
      <c r="E550" s="29">
        <v>14.75</v>
      </c>
    </row>
    <row r="551" spans="1:5" x14ac:dyDescent="0.25">
      <c r="A551" s="30">
        <v>45379</v>
      </c>
      <c r="B551" s="29">
        <v>13.79</v>
      </c>
      <c r="C551" s="29">
        <v>13.75</v>
      </c>
      <c r="D551" s="29">
        <v>15.75</v>
      </c>
      <c r="E551" s="29">
        <v>14.75</v>
      </c>
    </row>
    <row r="552" spans="1:5" x14ac:dyDescent="0.25">
      <c r="A552" s="30">
        <v>45380</v>
      </c>
      <c r="B552" s="29">
        <v>13.91</v>
      </c>
      <c r="C552" s="29">
        <v>13.75</v>
      </c>
      <c r="D552" s="29">
        <v>15.75</v>
      </c>
      <c r="E552" s="29">
        <v>14.75</v>
      </c>
    </row>
    <row r="553" spans="1:5" x14ac:dyDescent="0.25">
      <c r="A553" s="30">
        <v>45383</v>
      </c>
      <c r="B553" s="29">
        <v>14</v>
      </c>
      <c r="C553" s="29">
        <v>13.75</v>
      </c>
      <c r="D553" s="29">
        <v>15.75</v>
      </c>
      <c r="E553" s="29">
        <v>14.75</v>
      </c>
    </row>
    <row r="554" spans="1:5" x14ac:dyDescent="0.25">
      <c r="A554" s="30">
        <v>45384</v>
      </c>
      <c r="B554" s="29">
        <v>13.83</v>
      </c>
      <c r="C554" s="29">
        <v>13.75</v>
      </c>
      <c r="D554" s="29">
        <v>15.75</v>
      </c>
      <c r="E554" s="29">
        <v>14.75</v>
      </c>
    </row>
    <row r="555" spans="1:5" x14ac:dyDescent="0.25">
      <c r="A555" s="30">
        <v>45385</v>
      </c>
      <c r="B555" s="29">
        <v>13.52</v>
      </c>
      <c r="C555" s="29">
        <v>13.75</v>
      </c>
      <c r="D555" s="29">
        <v>15.75</v>
      </c>
      <c r="E555" s="29">
        <v>14.75</v>
      </c>
    </row>
    <row r="556" spans="1:5" x14ac:dyDescent="0.25">
      <c r="A556" s="30">
        <v>45386</v>
      </c>
      <c r="B556" s="29">
        <v>13.24</v>
      </c>
      <c r="C556" s="29">
        <v>13.75</v>
      </c>
      <c r="D556" s="29">
        <v>15.75</v>
      </c>
      <c r="E556" s="29">
        <v>14.75</v>
      </c>
    </row>
    <row r="557" spans="1:5" x14ac:dyDescent="0.25">
      <c r="A557" s="30">
        <v>45387</v>
      </c>
      <c r="B557" s="29">
        <v>13.2</v>
      </c>
      <c r="C557" s="29">
        <v>13.75</v>
      </c>
      <c r="D557" s="29">
        <v>15.75</v>
      </c>
      <c r="E557" s="29">
        <v>14.75</v>
      </c>
    </row>
    <row r="558" spans="1:5" x14ac:dyDescent="0.25">
      <c r="A558" s="30">
        <v>45390</v>
      </c>
      <c r="B558" s="29">
        <v>13.64</v>
      </c>
      <c r="C558" s="29">
        <v>13.75</v>
      </c>
      <c r="D558" s="29">
        <v>15.75</v>
      </c>
      <c r="E558" s="29">
        <v>14.75</v>
      </c>
    </row>
    <row r="559" spans="1:5" x14ac:dyDescent="0.25">
      <c r="A559" s="30">
        <v>45391</v>
      </c>
      <c r="B559" s="29">
        <v>13.5</v>
      </c>
      <c r="C559" s="29">
        <v>13.75</v>
      </c>
      <c r="D559" s="29">
        <v>15.75</v>
      </c>
      <c r="E559" s="29">
        <v>14.75</v>
      </c>
    </row>
    <row r="560" spans="1:5" x14ac:dyDescent="0.25">
      <c r="A560" s="30">
        <v>45392</v>
      </c>
      <c r="B560" s="29">
        <v>13.46</v>
      </c>
      <c r="C560" s="29">
        <v>13.75</v>
      </c>
      <c r="D560" s="29">
        <v>15.75</v>
      </c>
      <c r="E560" s="29">
        <v>14.75</v>
      </c>
    </row>
    <row r="561" spans="1:5" x14ac:dyDescent="0.25">
      <c r="A561" s="30">
        <v>45393</v>
      </c>
      <c r="B561" s="29">
        <v>13.06</v>
      </c>
      <c r="C561" s="29">
        <v>13.75</v>
      </c>
      <c r="D561" s="29">
        <v>15.75</v>
      </c>
      <c r="E561" s="29">
        <v>14.75</v>
      </c>
    </row>
    <row r="562" spans="1:5" x14ac:dyDescent="0.25">
      <c r="A562" s="30">
        <v>45394</v>
      </c>
      <c r="B562" s="29">
        <v>12.92</v>
      </c>
      <c r="C562" s="29">
        <v>13.75</v>
      </c>
      <c r="D562" s="29">
        <v>15.75</v>
      </c>
      <c r="E562" s="29">
        <v>14.75</v>
      </c>
    </row>
    <row r="563" spans="1:5" x14ac:dyDescent="0.25">
      <c r="A563" s="30">
        <v>45397</v>
      </c>
      <c r="B563" s="29">
        <v>12.93</v>
      </c>
      <c r="C563" s="29">
        <v>13.75</v>
      </c>
      <c r="D563" s="29">
        <v>15.75</v>
      </c>
      <c r="E563" s="29">
        <v>14.75</v>
      </c>
    </row>
    <row r="564" spans="1:5" x14ac:dyDescent="0.25">
      <c r="A564" s="30">
        <v>45398</v>
      </c>
      <c r="B564" s="29">
        <v>13.44</v>
      </c>
      <c r="C564" s="29">
        <v>13.75</v>
      </c>
      <c r="D564" s="29">
        <v>15.75</v>
      </c>
      <c r="E564" s="29">
        <v>14.75</v>
      </c>
    </row>
    <row r="565" spans="1:5" x14ac:dyDescent="0.25">
      <c r="A565" s="30">
        <v>45399</v>
      </c>
      <c r="B565" s="29">
        <v>13.48</v>
      </c>
      <c r="C565" s="29">
        <v>13.75</v>
      </c>
      <c r="D565" s="29">
        <v>15.75</v>
      </c>
      <c r="E565" s="29">
        <v>14.75</v>
      </c>
    </row>
    <row r="566" spans="1:5" x14ac:dyDescent="0.25">
      <c r="A566" s="30">
        <v>45400</v>
      </c>
      <c r="B566" s="29">
        <v>13.28</v>
      </c>
      <c r="C566" s="29">
        <v>13.75</v>
      </c>
      <c r="D566" s="29">
        <v>15.75</v>
      </c>
      <c r="E566" s="29">
        <v>14.75</v>
      </c>
    </row>
    <row r="567" spans="1:5" x14ac:dyDescent="0.25">
      <c r="A567" s="30">
        <v>45401</v>
      </c>
      <c r="B567" s="29">
        <v>13.66</v>
      </c>
      <c r="C567" s="29">
        <v>13.75</v>
      </c>
      <c r="D567" s="29">
        <v>15.75</v>
      </c>
      <c r="E567" s="29">
        <v>14.75</v>
      </c>
    </row>
    <row r="568" spans="1:5" x14ac:dyDescent="0.25">
      <c r="A568" s="30">
        <v>45404</v>
      </c>
      <c r="B568" s="29">
        <v>13.81</v>
      </c>
      <c r="C568" s="29">
        <v>13.75</v>
      </c>
      <c r="D568" s="29">
        <v>15.75</v>
      </c>
      <c r="E568" s="29">
        <v>14.75</v>
      </c>
    </row>
    <row r="569" spans="1:5" x14ac:dyDescent="0.25">
      <c r="A569" s="30">
        <v>45405</v>
      </c>
      <c r="B569" s="29">
        <v>13.8</v>
      </c>
      <c r="C569" s="29">
        <v>13.75</v>
      </c>
      <c r="D569" s="29">
        <v>15.75</v>
      </c>
      <c r="E569" s="29">
        <v>14.75</v>
      </c>
    </row>
    <row r="570" spans="1:5" x14ac:dyDescent="0.25">
      <c r="A570" s="30">
        <v>45406</v>
      </c>
      <c r="B570" s="29">
        <v>13.98</v>
      </c>
      <c r="C570" s="29">
        <v>13.75</v>
      </c>
      <c r="D570" s="29">
        <v>15.75</v>
      </c>
      <c r="E570" s="29">
        <v>14.75</v>
      </c>
    </row>
    <row r="571" spans="1:5" x14ac:dyDescent="0.25">
      <c r="A571" s="30">
        <v>45407</v>
      </c>
      <c r="B571" s="29">
        <v>14.21</v>
      </c>
      <c r="C571" s="29">
        <v>13.75</v>
      </c>
      <c r="D571" s="29">
        <v>15.75</v>
      </c>
      <c r="E571" s="29">
        <v>14.75</v>
      </c>
    </row>
    <row r="572" spans="1:5" x14ac:dyDescent="0.25">
      <c r="A572" s="30">
        <v>45408</v>
      </c>
      <c r="B572" s="29">
        <v>15.08</v>
      </c>
      <c r="C572" s="29">
        <v>13.75</v>
      </c>
      <c r="D572" s="29">
        <v>15.75</v>
      </c>
      <c r="E572" s="29">
        <v>14.75</v>
      </c>
    </row>
    <row r="573" spans="1:5" x14ac:dyDescent="0.25">
      <c r="A573" s="30">
        <v>45411</v>
      </c>
      <c r="B573" s="29">
        <v>15.21</v>
      </c>
      <c r="C573" s="29">
        <v>13.75</v>
      </c>
      <c r="D573" s="29">
        <v>15.75</v>
      </c>
      <c r="E573" s="29">
        <v>14.75</v>
      </c>
    </row>
    <row r="574" spans="1:5" x14ac:dyDescent="0.25">
      <c r="A574" s="30">
        <v>45412</v>
      </c>
      <c r="B574" s="29">
        <v>14.23</v>
      </c>
      <c r="C574" s="29">
        <v>13.75</v>
      </c>
      <c r="D574" s="29">
        <v>15.75</v>
      </c>
      <c r="E574" s="29">
        <v>14.75</v>
      </c>
    </row>
    <row r="575" spans="1:5" x14ac:dyDescent="0.25">
      <c r="A575" s="30">
        <v>45414</v>
      </c>
      <c r="B575" s="29">
        <v>13.72</v>
      </c>
      <c r="C575" s="29">
        <v>13.75</v>
      </c>
      <c r="D575" s="29">
        <v>15.75</v>
      </c>
      <c r="E575" s="29">
        <v>14.75</v>
      </c>
    </row>
    <row r="576" spans="1:5" x14ac:dyDescent="0.25">
      <c r="A576" s="30">
        <v>45415</v>
      </c>
      <c r="B576" s="29">
        <v>13.28</v>
      </c>
      <c r="C576" s="29">
        <v>13.75</v>
      </c>
      <c r="D576" s="29">
        <v>15.75</v>
      </c>
      <c r="E576" s="29">
        <v>14.75</v>
      </c>
    </row>
    <row r="577" spans="1:5" x14ac:dyDescent="0.25">
      <c r="A577" s="30">
        <v>45416</v>
      </c>
      <c r="B577" s="29">
        <v>13.4</v>
      </c>
      <c r="C577" s="29">
        <v>13.75</v>
      </c>
      <c r="D577" s="29">
        <v>15.75</v>
      </c>
      <c r="E577" s="29">
        <v>14.75</v>
      </c>
    </row>
    <row r="578" spans="1:5" x14ac:dyDescent="0.25">
      <c r="A578" s="30">
        <v>45418</v>
      </c>
      <c r="B578" s="29">
        <v>13.85</v>
      </c>
      <c r="C578" s="29">
        <v>13.75</v>
      </c>
      <c r="D578" s="29">
        <v>15.75</v>
      </c>
      <c r="E578" s="29">
        <v>14.75</v>
      </c>
    </row>
    <row r="579" spans="1:5" x14ac:dyDescent="0.25">
      <c r="A579" s="30">
        <v>45422</v>
      </c>
      <c r="B579" s="29">
        <v>13.65</v>
      </c>
      <c r="C579" s="29">
        <v>13.75</v>
      </c>
      <c r="D579" s="29">
        <v>15.75</v>
      </c>
      <c r="E579" s="29">
        <v>14.75</v>
      </c>
    </row>
    <row r="580" spans="1:5" x14ac:dyDescent="0.25">
      <c r="A580" s="30">
        <v>45425</v>
      </c>
      <c r="B580" s="29">
        <v>13.58</v>
      </c>
      <c r="C580" s="29">
        <v>13.75</v>
      </c>
      <c r="D580" s="29">
        <v>15.75</v>
      </c>
      <c r="E580" s="29">
        <v>14.75</v>
      </c>
    </row>
    <row r="581" spans="1:5" x14ac:dyDescent="0.25">
      <c r="A581" s="30">
        <v>45426</v>
      </c>
      <c r="B581" s="29">
        <v>13.68</v>
      </c>
      <c r="C581" s="29">
        <v>13.75</v>
      </c>
      <c r="D581" s="29">
        <v>15.75</v>
      </c>
      <c r="E581" s="29">
        <v>14.75</v>
      </c>
    </row>
    <row r="582" spans="1:5" x14ac:dyDescent="0.25">
      <c r="A582" s="30">
        <v>45427</v>
      </c>
      <c r="B582" s="29">
        <v>13.74</v>
      </c>
      <c r="C582" s="29">
        <v>13.75</v>
      </c>
      <c r="D582" s="29">
        <v>15.75</v>
      </c>
      <c r="E582" s="29">
        <v>14.75</v>
      </c>
    </row>
    <row r="583" spans="1:5" x14ac:dyDescent="0.25">
      <c r="A583" s="30">
        <v>45428</v>
      </c>
      <c r="B583" s="29">
        <v>15.32</v>
      </c>
      <c r="C583" s="29">
        <v>13.75</v>
      </c>
      <c r="D583" s="29">
        <v>15.75</v>
      </c>
      <c r="E583" s="29">
        <v>14.75</v>
      </c>
    </row>
    <row r="584" spans="1:5" x14ac:dyDescent="0.25">
      <c r="A584" s="30">
        <v>45429</v>
      </c>
      <c r="B584" s="29">
        <v>15.13</v>
      </c>
      <c r="C584" s="29">
        <v>13.75</v>
      </c>
      <c r="D584" s="29">
        <v>15.75</v>
      </c>
      <c r="E584" s="29">
        <v>14.75</v>
      </c>
    </row>
    <row r="585" spans="1:5" x14ac:dyDescent="0.25">
      <c r="A585" s="30">
        <v>45432</v>
      </c>
      <c r="B585" s="29">
        <v>13.87</v>
      </c>
      <c r="C585" s="29">
        <v>13.75</v>
      </c>
      <c r="D585" s="29">
        <v>15.75</v>
      </c>
      <c r="E585" s="29">
        <v>14.75</v>
      </c>
    </row>
    <row r="586" spans="1:5" x14ac:dyDescent="0.25">
      <c r="A586" s="30">
        <v>45433</v>
      </c>
      <c r="B586" s="29">
        <v>13.08</v>
      </c>
      <c r="C586" s="29">
        <v>13.75</v>
      </c>
      <c r="D586" s="29">
        <v>15.75</v>
      </c>
      <c r="E586" s="29">
        <v>14.75</v>
      </c>
    </row>
    <row r="587" spans="1:5" x14ac:dyDescent="0.25">
      <c r="A587" s="30">
        <v>45434</v>
      </c>
      <c r="B587" s="29">
        <v>13.04</v>
      </c>
      <c r="C587" s="29">
        <v>13.75</v>
      </c>
      <c r="D587" s="29">
        <v>15.75</v>
      </c>
      <c r="E587" s="29">
        <v>14.75</v>
      </c>
    </row>
    <row r="588" spans="1:5" x14ac:dyDescent="0.25">
      <c r="A588" s="30">
        <v>45435</v>
      </c>
      <c r="B588" s="29">
        <v>13.07</v>
      </c>
      <c r="C588" s="29">
        <v>13.75</v>
      </c>
      <c r="D588" s="29">
        <v>15.75</v>
      </c>
      <c r="E588" s="29">
        <v>14.75</v>
      </c>
    </row>
    <row r="589" spans="1:5" x14ac:dyDescent="0.25">
      <c r="A589" s="30">
        <v>45436</v>
      </c>
      <c r="B589" s="29">
        <v>13</v>
      </c>
      <c r="C589" s="29">
        <v>13.75</v>
      </c>
      <c r="D589" s="29">
        <v>15.75</v>
      </c>
      <c r="E589" s="29">
        <v>14.75</v>
      </c>
    </row>
    <row r="590" spans="1:5" x14ac:dyDescent="0.25">
      <c r="A590" s="30">
        <v>45439</v>
      </c>
      <c r="B590" s="29">
        <v>12.88</v>
      </c>
      <c r="C590" s="29">
        <v>13.75</v>
      </c>
      <c r="D590" s="29">
        <v>15.75</v>
      </c>
      <c r="E590" s="29">
        <v>14.75</v>
      </c>
    </row>
    <row r="591" spans="1:5" x14ac:dyDescent="0.25">
      <c r="A591" s="30">
        <v>45440</v>
      </c>
      <c r="B591" s="29">
        <v>13.17</v>
      </c>
      <c r="C591" s="29">
        <v>13.75</v>
      </c>
      <c r="D591" s="29">
        <v>15.75</v>
      </c>
      <c r="E591" s="29">
        <v>14.75</v>
      </c>
    </row>
    <row r="592" spans="1:5" x14ac:dyDescent="0.25">
      <c r="A592" s="30">
        <v>45441</v>
      </c>
      <c r="B592" s="29">
        <v>13.47</v>
      </c>
      <c r="C592" s="29">
        <v>13.75</v>
      </c>
      <c r="D592" s="29">
        <v>15.75</v>
      </c>
      <c r="E592" s="29">
        <v>14.75</v>
      </c>
    </row>
    <row r="593" spans="1:5" x14ac:dyDescent="0.25">
      <c r="A593" s="30">
        <v>45442</v>
      </c>
      <c r="B593" s="29">
        <v>13.15</v>
      </c>
      <c r="C593" s="29">
        <v>13.75</v>
      </c>
      <c r="D593" s="29">
        <v>15.75</v>
      </c>
      <c r="E593" s="29">
        <v>14.75</v>
      </c>
    </row>
    <row r="594" spans="1:5" x14ac:dyDescent="0.25">
      <c r="A594" s="30">
        <v>45443</v>
      </c>
      <c r="B594" s="29">
        <v>13.06</v>
      </c>
      <c r="C594" s="29">
        <v>13.75</v>
      </c>
      <c r="D594" s="29">
        <v>15.75</v>
      </c>
      <c r="E594" s="29">
        <v>14.75</v>
      </c>
    </row>
    <row r="595" spans="1:5" x14ac:dyDescent="0.25">
      <c r="A595" s="30">
        <v>45446</v>
      </c>
      <c r="B595" s="29">
        <v>13</v>
      </c>
      <c r="C595" s="29">
        <v>13.5</v>
      </c>
      <c r="D595" s="29">
        <v>15.5</v>
      </c>
      <c r="E595" s="29">
        <v>14.5</v>
      </c>
    </row>
    <row r="596" spans="1:5" x14ac:dyDescent="0.25">
      <c r="A596" s="30">
        <v>45447</v>
      </c>
      <c r="B596" s="29">
        <v>13.14</v>
      </c>
      <c r="C596" s="29">
        <v>13.5</v>
      </c>
      <c r="D596" s="29">
        <v>15.5</v>
      </c>
      <c r="E596" s="29">
        <v>14.5</v>
      </c>
    </row>
    <row r="597" spans="1:5" x14ac:dyDescent="0.25">
      <c r="A597" s="30">
        <v>45448</v>
      </c>
      <c r="B597" s="29">
        <v>13.34</v>
      </c>
      <c r="C597" s="29">
        <v>13.5</v>
      </c>
      <c r="D597" s="29">
        <v>15.5</v>
      </c>
      <c r="E597" s="29">
        <v>14.5</v>
      </c>
    </row>
    <row r="598" spans="1:5" x14ac:dyDescent="0.25">
      <c r="A598" s="30">
        <v>45449</v>
      </c>
      <c r="B598" s="29">
        <v>13.61</v>
      </c>
      <c r="C598" s="29">
        <v>13.5</v>
      </c>
      <c r="D598" s="29">
        <v>15.5</v>
      </c>
      <c r="E598" s="29">
        <v>14.5</v>
      </c>
    </row>
    <row r="599" spans="1:5" x14ac:dyDescent="0.25">
      <c r="A599" s="30">
        <v>45450</v>
      </c>
      <c r="B599" s="29">
        <v>13.94</v>
      </c>
      <c r="C599" s="29">
        <v>13.5</v>
      </c>
      <c r="D599" s="29">
        <v>15.5</v>
      </c>
      <c r="E599" s="29">
        <v>14.5</v>
      </c>
    </row>
    <row r="600" spans="1:5" x14ac:dyDescent="0.25">
      <c r="A600" s="30">
        <v>45453</v>
      </c>
      <c r="B600" s="29">
        <v>13.62</v>
      </c>
      <c r="C600" s="29">
        <v>13.5</v>
      </c>
      <c r="D600" s="29">
        <v>15.5</v>
      </c>
      <c r="E600" s="29">
        <v>14.5</v>
      </c>
    </row>
    <row r="601" spans="1:5" x14ac:dyDescent="0.25">
      <c r="A601" s="30">
        <v>45454</v>
      </c>
      <c r="B601" s="29">
        <v>13.61</v>
      </c>
      <c r="C601" s="29">
        <v>13.5</v>
      </c>
      <c r="D601" s="29">
        <v>15.5</v>
      </c>
      <c r="E601" s="29">
        <v>14.5</v>
      </c>
    </row>
    <row r="602" spans="1:5" x14ac:dyDescent="0.25">
      <c r="A602" s="30">
        <v>45455</v>
      </c>
      <c r="B602" s="29">
        <v>13.55</v>
      </c>
      <c r="C602" s="29">
        <v>13.5</v>
      </c>
      <c r="D602" s="29">
        <v>15.5</v>
      </c>
      <c r="E602" s="29">
        <v>14.5</v>
      </c>
    </row>
    <row r="603" spans="1:5" x14ac:dyDescent="0.25">
      <c r="A603" s="30">
        <v>45456</v>
      </c>
      <c r="B603" s="29">
        <v>13.57</v>
      </c>
      <c r="C603" s="29">
        <v>13.5</v>
      </c>
      <c r="D603" s="29">
        <v>15.5</v>
      </c>
      <c r="E603" s="29">
        <v>14.5</v>
      </c>
    </row>
    <row r="604" spans="1:5" x14ac:dyDescent="0.25">
      <c r="A604" s="30">
        <v>45457</v>
      </c>
      <c r="B604" s="29">
        <v>13.54</v>
      </c>
      <c r="C604" s="29">
        <v>13.5</v>
      </c>
      <c r="D604" s="29">
        <v>15.5</v>
      </c>
      <c r="E604" s="29">
        <v>14.5</v>
      </c>
    </row>
    <row r="605" spans="1:5" x14ac:dyDescent="0.25">
      <c r="A605" s="30">
        <v>45460</v>
      </c>
      <c r="B605" s="29">
        <v>13.49</v>
      </c>
      <c r="C605" s="29">
        <v>13.5</v>
      </c>
      <c r="D605" s="29">
        <v>15.5</v>
      </c>
      <c r="E605" s="29">
        <v>14.5</v>
      </c>
    </row>
    <row r="606" spans="1:5" x14ac:dyDescent="0.25">
      <c r="A606" s="30">
        <v>45461</v>
      </c>
      <c r="B606" s="29">
        <v>13.43</v>
      </c>
      <c r="C606" s="29">
        <v>13.5</v>
      </c>
      <c r="D606" s="29">
        <v>15.5</v>
      </c>
      <c r="E606" s="29">
        <v>14.5</v>
      </c>
    </row>
    <row r="607" spans="1:5" x14ac:dyDescent="0.25">
      <c r="A607" s="30">
        <v>45462</v>
      </c>
      <c r="B607" s="29">
        <v>13.38</v>
      </c>
      <c r="C607" s="29">
        <v>13.5</v>
      </c>
      <c r="D607" s="29">
        <v>15.5</v>
      </c>
      <c r="E607" s="29">
        <v>14.5</v>
      </c>
    </row>
    <row r="608" spans="1:5" x14ac:dyDescent="0.25">
      <c r="A608" s="30">
        <v>45463</v>
      </c>
      <c r="B608" s="29">
        <v>13.51</v>
      </c>
      <c r="C608" s="29">
        <v>13.5</v>
      </c>
      <c r="D608" s="29">
        <v>15.5</v>
      </c>
      <c r="E608" s="29">
        <v>14.5</v>
      </c>
    </row>
    <row r="609" spans="1:5" x14ac:dyDescent="0.25">
      <c r="A609" s="30">
        <v>45464</v>
      </c>
      <c r="B609" s="29">
        <v>14.45</v>
      </c>
      <c r="C609" s="29">
        <v>13.5</v>
      </c>
      <c r="D609" s="29">
        <v>15.5</v>
      </c>
      <c r="E609" s="29">
        <v>14.5</v>
      </c>
    </row>
    <row r="610" spans="1:5" x14ac:dyDescent="0.25">
      <c r="A610" s="30">
        <v>45467</v>
      </c>
      <c r="B610" s="29">
        <v>15.08</v>
      </c>
      <c r="C610" s="29">
        <v>13.5</v>
      </c>
      <c r="D610" s="29">
        <v>15.5</v>
      </c>
      <c r="E610" s="29">
        <v>14.5</v>
      </c>
    </row>
    <row r="611" spans="1:5" x14ac:dyDescent="0.25">
      <c r="A611" s="30">
        <v>45468</v>
      </c>
      <c r="B611" s="29">
        <v>14.37</v>
      </c>
      <c r="C611" s="29">
        <v>13.5</v>
      </c>
      <c r="D611" s="29">
        <v>15.5</v>
      </c>
      <c r="E611" s="29">
        <v>14.5</v>
      </c>
    </row>
    <row r="612" spans="1:5" x14ac:dyDescent="0.25">
      <c r="A612" s="30">
        <v>45469</v>
      </c>
      <c r="B612" s="29">
        <v>13.25</v>
      </c>
      <c r="C612" s="29">
        <v>13.5</v>
      </c>
      <c r="D612" s="29">
        <v>15.5</v>
      </c>
      <c r="E612" s="29">
        <v>14.5</v>
      </c>
    </row>
    <row r="613" spans="1:5" x14ac:dyDescent="0.25">
      <c r="A613" s="30">
        <v>45470</v>
      </c>
      <c r="B613" s="29">
        <v>13.08</v>
      </c>
      <c r="C613" s="29">
        <v>13.5</v>
      </c>
      <c r="D613" s="29">
        <v>15.5</v>
      </c>
      <c r="E613" s="29">
        <v>14.5</v>
      </c>
    </row>
    <row r="614" spans="1:5" x14ac:dyDescent="0.25">
      <c r="A614" s="30">
        <v>45471</v>
      </c>
      <c r="B614" s="29">
        <v>13.12</v>
      </c>
      <c r="C614" s="29">
        <v>13.5</v>
      </c>
      <c r="D614" s="29">
        <v>15.5</v>
      </c>
      <c r="E614" s="29">
        <v>14.5</v>
      </c>
    </row>
    <row r="615" spans="1:5" x14ac:dyDescent="0.25">
      <c r="A615" s="30">
        <v>45474</v>
      </c>
      <c r="B615" s="29">
        <v>13.09</v>
      </c>
      <c r="C615" s="29">
        <v>13.5</v>
      </c>
      <c r="D615" s="29">
        <v>15.5</v>
      </c>
      <c r="E615" s="29">
        <v>14.5</v>
      </c>
    </row>
    <row r="616" spans="1:5" x14ac:dyDescent="0.25">
      <c r="A616" s="30">
        <v>45475</v>
      </c>
      <c r="B616" s="29">
        <v>12.97</v>
      </c>
      <c r="C616" s="29">
        <v>13.5</v>
      </c>
      <c r="D616" s="29">
        <v>15.5</v>
      </c>
      <c r="E616" s="29">
        <v>14.5</v>
      </c>
    </row>
    <row r="617" spans="1:5" x14ac:dyDescent="0.25">
      <c r="A617" s="30">
        <v>45476</v>
      </c>
      <c r="B617" s="29">
        <v>12.98</v>
      </c>
      <c r="C617" s="29">
        <v>13.5</v>
      </c>
      <c r="D617" s="29">
        <v>15.5</v>
      </c>
      <c r="E617" s="29">
        <v>14.5</v>
      </c>
    </row>
    <row r="618" spans="1:5" x14ac:dyDescent="0.25">
      <c r="A618" s="30">
        <v>45477</v>
      </c>
      <c r="B618" s="29">
        <v>13.16</v>
      </c>
      <c r="C618" s="29">
        <v>13.5</v>
      </c>
      <c r="D618" s="29">
        <v>15.5</v>
      </c>
      <c r="E618" s="29">
        <v>14.5</v>
      </c>
    </row>
    <row r="619" spans="1:5" x14ac:dyDescent="0.25">
      <c r="A619" s="30">
        <v>45478</v>
      </c>
      <c r="B619" s="29">
        <v>13.07</v>
      </c>
      <c r="C619" s="29">
        <v>13.5</v>
      </c>
      <c r="D619" s="29">
        <v>15.5</v>
      </c>
      <c r="E619" s="29">
        <v>14.5</v>
      </c>
    </row>
    <row r="620" spans="1:5" x14ac:dyDescent="0.25">
      <c r="A620" s="30">
        <v>45482</v>
      </c>
      <c r="B620" s="29">
        <v>13.13</v>
      </c>
      <c r="C620" s="29">
        <v>13.5</v>
      </c>
      <c r="D620" s="29">
        <v>15.5</v>
      </c>
      <c r="E620" s="29">
        <v>14.5</v>
      </c>
    </row>
    <row r="621" spans="1:5" x14ac:dyDescent="0.25">
      <c r="A621" s="30">
        <v>45483</v>
      </c>
      <c r="B621" s="29">
        <v>13.02</v>
      </c>
      <c r="C621" s="29">
        <v>13.5</v>
      </c>
      <c r="D621" s="29">
        <v>15.5</v>
      </c>
      <c r="E621" s="29">
        <v>14.5</v>
      </c>
    </row>
    <row r="622" spans="1:5" x14ac:dyDescent="0.25">
      <c r="A622" s="30">
        <v>45484</v>
      </c>
      <c r="B622" s="29">
        <v>13.03</v>
      </c>
      <c r="C622" s="29">
        <v>13.5</v>
      </c>
      <c r="D622" s="29">
        <v>15.5</v>
      </c>
      <c r="E622" s="29">
        <v>14.5</v>
      </c>
    </row>
    <row r="623" spans="1:5" x14ac:dyDescent="0.25">
      <c r="A623" s="30">
        <v>45485</v>
      </c>
      <c r="B623" s="29">
        <v>13.03</v>
      </c>
      <c r="C623" s="29">
        <v>13.5</v>
      </c>
      <c r="D623" s="29">
        <v>15.5</v>
      </c>
      <c r="E623" s="29">
        <v>14.5</v>
      </c>
    </row>
    <row r="624" spans="1:5" x14ac:dyDescent="0.25">
      <c r="A624" s="30">
        <v>45488</v>
      </c>
      <c r="B624" s="29">
        <v>13.03</v>
      </c>
      <c r="C624" s="29">
        <v>13.25</v>
      </c>
      <c r="D624" s="29">
        <v>15.25</v>
      </c>
      <c r="E624" s="29">
        <v>14.25</v>
      </c>
    </row>
    <row r="625" spans="1:5" x14ac:dyDescent="0.25">
      <c r="A625" s="30">
        <v>45489</v>
      </c>
      <c r="B625" s="29">
        <v>13.09</v>
      </c>
      <c r="C625" s="29">
        <v>13.25</v>
      </c>
      <c r="D625" s="29">
        <v>15.25</v>
      </c>
      <c r="E625" s="29">
        <v>14.25</v>
      </c>
    </row>
    <row r="626" spans="1:5" x14ac:dyDescent="0.25">
      <c r="A626" s="30">
        <v>45490</v>
      </c>
      <c r="B626" s="29">
        <v>13.17</v>
      </c>
      <c r="C626" s="29">
        <v>13.25</v>
      </c>
      <c r="D626" s="29">
        <v>15.25</v>
      </c>
      <c r="E626" s="29">
        <v>14.25</v>
      </c>
    </row>
    <row r="627" spans="1:5" x14ac:dyDescent="0.25">
      <c r="A627" s="30">
        <v>45491</v>
      </c>
      <c r="B627" s="29">
        <v>13.14</v>
      </c>
      <c r="C627" s="29">
        <v>13.25</v>
      </c>
      <c r="D627" s="29">
        <v>15.25</v>
      </c>
      <c r="E627" s="29">
        <v>14.25</v>
      </c>
    </row>
    <row r="628" spans="1:5" x14ac:dyDescent="0.25">
      <c r="A628" s="30">
        <v>45492</v>
      </c>
      <c r="B628" s="29">
        <v>13.13</v>
      </c>
      <c r="C628" s="29">
        <v>13.25</v>
      </c>
      <c r="D628" s="29">
        <v>15.25</v>
      </c>
      <c r="E628" s="29">
        <v>14.25</v>
      </c>
    </row>
    <row r="629" spans="1:5" x14ac:dyDescent="0.25">
      <c r="A629" s="30">
        <v>45495</v>
      </c>
      <c r="B629" s="29">
        <v>13.16</v>
      </c>
      <c r="C629" s="29">
        <v>13.25</v>
      </c>
      <c r="D629" s="29">
        <v>15.25</v>
      </c>
      <c r="E629" s="29">
        <v>14.25</v>
      </c>
    </row>
    <row r="630" spans="1:5" x14ac:dyDescent="0.25">
      <c r="A630" s="30">
        <v>45496</v>
      </c>
      <c r="B630" s="29">
        <v>13.13</v>
      </c>
      <c r="C630" s="29">
        <v>13.25</v>
      </c>
      <c r="D630" s="29">
        <v>15.25</v>
      </c>
      <c r="E630" s="29">
        <v>14.25</v>
      </c>
    </row>
    <row r="631" spans="1:5" x14ac:dyDescent="0.25">
      <c r="A631" s="30">
        <v>45497</v>
      </c>
      <c r="B631" s="29">
        <v>13.42</v>
      </c>
      <c r="C631" s="29">
        <v>13.25</v>
      </c>
      <c r="D631" s="29">
        <v>15.25</v>
      </c>
      <c r="E631" s="29">
        <v>14.25</v>
      </c>
    </row>
    <row r="632" spans="1:5" x14ac:dyDescent="0.25">
      <c r="A632" s="30">
        <v>45498</v>
      </c>
      <c r="B632" s="29">
        <v>14.12</v>
      </c>
      <c r="C632" s="29">
        <v>13.25</v>
      </c>
      <c r="D632" s="29">
        <v>15.25</v>
      </c>
      <c r="E632" s="29">
        <v>14.25</v>
      </c>
    </row>
    <row r="633" spans="1:5" x14ac:dyDescent="0.25">
      <c r="A633" s="30">
        <v>45499</v>
      </c>
      <c r="B633" s="29">
        <v>14.22</v>
      </c>
      <c r="C633" s="29">
        <v>13.25</v>
      </c>
      <c r="D633" s="29">
        <v>15.25</v>
      </c>
      <c r="E633" s="29">
        <v>14.25</v>
      </c>
    </row>
    <row r="634" spans="1:5" x14ac:dyDescent="0.25">
      <c r="A634" s="30">
        <v>45502</v>
      </c>
      <c r="B634" s="29">
        <v>13.62</v>
      </c>
      <c r="C634" s="29">
        <v>13.25</v>
      </c>
      <c r="D634" s="29">
        <v>15.25</v>
      </c>
      <c r="E634" s="29">
        <v>14.25</v>
      </c>
    </row>
    <row r="635" spans="1:5" x14ac:dyDescent="0.25">
      <c r="A635" s="30">
        <v>45503</v>
      </c>
      <c r="B635" s="29">
        <v>13.42</v>
      </c>
      <c r="C635" s="29">
        <v>13.25</v>
      </c>
      <c r="D635" s="29">
        <v>15.25</v>
      </c>
      <c r="E635" s="29">
        <v>14.25</v>
      </c>
    </row>
    <row r="636" spans="1:5" x14ac:dyDescent="0.25">
      <c r="A636" s="30">
        <v>45504</v>
      </c>
      <c r="B636" s="29">
        <v>13.75</v>
      </c>
      <c r="C636" s="29">
        <v>13.25</v>
      </c>
      <c r="D636" s="29">
        <v>15.25</v>
      </c>
      <c r="E636" s="29">
        <v>14.25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>
      <selection activeCell="R16" sqref="R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57" customWidth="1"/>
  </cols>
  <sheetData>
    <row r="1" spans="1:20" ht="15.75" x14ac:dyDescent="0.25">
      <c r="A1" s="44" t="s">
        <v>8</v>
      </c>
      <c r="B1" s="347" t="str">
        <f>INDEX(Содержание!$B$3:$G$44,MATCH(A1,Содержание!$A$3:$A$44,0),1)</f>
        <v>Безрисковая кривая доходности, %</v>
      </c>
      <c r="C1" s="348"/>
      <c r="D1" s="348"/>
      <c r="E1" s="348"/>
      <c r="F1" s="348"/>
      <c r="G1" s="348"/>
      <c r="H1" s="348"/>
      <c r="I1" s="12"/>
      <c r="J1" s="12"/>
      <c r="K1" s="12"/>
      <c r="L1" s="12"/>
    </row>
    <row r="2" spans="1:20" x14ac:dyDescent="0.25">
      <c r="A2" s="372">
        <v>45412</v>
      </c>
      <c r="B2" s="373"/>
      <c r="C2" s="372">
        <v>45471</v>
      </c>
      <c r="D2" s="373"/>
      <c r="E2" s="372">
        <v>45504</v>
      </c>
      <c r="F2" s="373"/>
      <c r="G2" s="372"/>
      <c r="H2" s="373"/>
      <c r="I2" s="366" t="s">
        <v>32</v>
      </c>
      <c r="J2" s="367"/>
      <c r="K2" s="367"/>
      <c r="L2" s="368"/>
    </row>
    <row r="3" spans="1:20" s="14" customFormat="1" x14ac:dyDescent="0.25">
      <c r="A3" s="34" t="s">
        <v>59</v>
      </c>
      <c r="B3" s="185" t="s">
        <v>60</v>
      </c>
      <c r="C3" s="33" t="s">
        <v>59</v>
      </c>
      <c r="D3" s="33" t="s">
        <v>60</v>
      </c>
      <c r="E3" s="33" t="s">
        <v>59</v>
      </c>
      <c r="F3" s="33" t="s">
        <v>60</v>
      </c>
      <c r="G3" s="34"/>
      <c r="H3" s="35"/>
      <c r="I3" s="369" t="s">
        <v>38</v>
      </c>
      <c r="J3" s="370"/>
      <c r="K3" s="370"/>
      <c r="L3" s="371"/>
      <c r="M3" s="57"/>
      <c r="N3"/>
      <c r="O3"/>
      <c r="P3"/>
      <c r="Q3"/>
    </row>
    <row r="4" spans="1:20" s="14" customFormat="1" x14ac:dyDescent="0.25">
      <c r="A4" s="79">
        <v>5.4794520547945206E-3</v>
      </c>
      <c r="B4" s="79">
        <v>15.160982979120607</v>
      </c>
      <c r="C4" s="79">
        <v>7.1232876712328766E-2</v>
      </c>
      <c r="D4" s="79">
        <v>13.281166414401335</v>
      </c>
      <c r="E4" s="79">
        <v>1.643835616438356E-2</v>
      </c>
      <c r="F4" s="79">
        <v>13.589322641487955</v>
      </c>
      <c r="G4" s="79"/>
      <c r="H4" s="79"/>
      <c r="I4" s="370" t="s">
        <v>53</v>
      </c>
      <c r="J4" s="370"/>
      <c r="K4" s="370"/>
      <c r="L4" s="371"/>
      <c r="M4" s="57"/>
      <c r="N4"/>
      <c r="O4"/>
      <c r="P4"/>
      <c r="Q4"/>
    </row>
    <row r="5" spans="1:20" s="14" customFormat="1" x14ac:dyDescent="0.25">
      <c r="A5" s="79">
        <v>5.4794520547945202E-2</v>
      </c>
      <c r="B5" s="79">
        <v>14.746947153036816</v>
      </c>
      <c r="C5" s="79">
        <v>0.10410958904109589</v>
      </c>
      <c r="D5" s="79">
        <v>13.360264358908447</v>
      </c>
      <c r="E5" s="79">
        <v>5.7534246575342465E-2</v>
      </c>
      <c r="F5" s="79">
        <v>13.859195820792536</v>
      </c>
      <c r="G5" s="79"/>
      <c r="H5" s="79"/>
      <c r="M5" s="57"/>
      <c r="N5"/>
      <c r="O5"/>
      <c r="P5"/>
      <c r="Q5"/>
    </row>
    <row r="6" spans="1:20" s="14" customFormat="1" x14ac:dyDescent="0.25">
      <c r="A6" s="79">
        <v>0.14794520547945206</v>
      </c>
      <c r="B6" s="79">
        <v>14.084227139682937</v>
      </c>
      <c r="C6" s="79">
        <v>0.22739726027397261</v>
      </c>
      <c r="D6" s="79">
        <v>13.591884596976623</v>
      </c>
      <c r="E6" s="79">
        <v>0.13972602739726028</v>
      </c>
      <c r="F6" s="79">
        <v>14.002793811652637</v>
      </c>
      <c r="G6" s="79"/>
      <c r="H6" s="79"/>
      <c r="M6" s="57"/>
      <c r="N6"/>
      <c r="O6"/>
      <c r="P6"/>
      <c r="Q6"/>
    </row>
    <row r="7" spans="1:20" s="14" customFormat="1" x14ac:dyDescent="0.25">
      <c r="A7" s="79">
        <v>0.26301369863013696</v>
      </c>
      <c r="B7" s="79">
        <v>13.443634343619216</v>
      </c>
      <c r="C7" s="79">
        <v>0.34246575342465752</v>
      </c>
      <c r="D7" s="79">
        <v>13.7330315561214</v>
      </c>
      <c r="E7" s="79">
        <v>0.25205479452054796</v>
      </c>
      <c r="F7" s="79">
        <v>13.862956213273513</v>
      </c>
      <c r="G7" s="79"/>
      <c r="H7" s="79"/>
      <c r="M7" s="57"/>
      <c r="O7"/>
      <c r="P7"/>
      <c r="Q7"/>
    </row>
    <row r="8" spans="1:20" s="14" customFormat="1" x14ac:dyDescent="0.25">
      <c r="A8" s="79">
        <v>0.38630136986301372</v>
      </c>
      <c r="B8" s="79">
        <v>12.928064025894681</v>
      </c>
      <c r="C8" s="79">
        <v>0.53424657534246578</v>
      </c>
      <c r="D8" s="79">
        <v>13.854248001591362</v>
      </c>
      <c r="E8" s="79">
        <v>0.44657534246575342</v>
      </c>
      <c r="F8" s="79">
        <v>13.513224645447908</v>
      </c>
      <c r="G8" s="79"/>
      <c r="H8" s="79"/>
      <c r="M8" s="57"/>
      <c r="O8"/>
      <c r="P8"/>
      <c r="Q8"/>
    </row>
    <row r="9" spans="1:20" s="14" customFormat="1" x14ac:dyDescent="0.25">
      <c r="A9" s="79">
        <v>0.50410958904109593</v>
      </c>
      <c r="B9" s="79">
        <v>12.562069924754372</v>
      </c>
      <c r="C9" s="79">
        <v>0.53972602739726028</v>
      </c>
      <c r="D9" s="79">
        <v>13.856109744779443</v>
      </c>
      <c r="E9" s="79">
        <v>0.44931506849315067</v>
      </c>
      <c r="F9" s="79">
        <v>13.50898903941664</v>
      </c>
      <c r="G9" s="79"/>
      <c r="H9" s="79"/>
      <c r="M9" s="57"/>
      <c r="O9"/>
      <c r="P9"/>
      <c r="Q9"/>
    </row>
    <row r="10" spans="1:20" s="14" customFormat="1" x14ac:dyDescent="0.25">
      <c r="A10" s="79">
        <v>0.69315068493150689</v>
      </c>
      <c r="B10" s="79">
        <v>12.163278245933885</v>
      </c>
      <c r="C10" s="79">
        <v>0.61095890410958908</v>
      </c>
      <c r="D10" s="79">
        <v>13.873942056538224</v>
      </c>
      <c r="E10" s="79">
        <v>0.52328767123287667</v>
      </c>
      <c r="F10" s="79">
        <v>13.404219267629692</v>
      </c>
      <c r="G10" s="79"/>
      <c r="H10" s="79"/>
      <c r="M10" s="57"/>
      <c r="O10"/>
      <c r="P10"/>
      <c r="Q10"/>
    </row>
    <row r="11" spans="1:20" s="14" customFormat="1" x14ac:dyDescent="0.25">
      <c r="A11" s="79">
        <v>0.70136986301369864</v>
      </c>
      <c r="B11" s="79">
        <v>12.150083443197012</v>
      </c>
      <c r="C11" s="79">
        <v>0.78630136986301369</v>
      </c>
      <c r="D11" s="79">
        <v>13.877423684213429</v>
      </c>
      <c r="E11" s="79">
        <v>0.69589041095890414</v>
      </c>
      <c r="F11" s="79">
        <v>13.222792150211093</v>
      </c>
      <c r="G11" s="79"/>
      <c r="H11" s="79"/>
      <c r="M11" s="57"/>
      <c r="O11"/>
      <c r="P11"/>
      <c r="Q11"/>
    </row>
    <row r="12" spans="1:20" s="14" customFormat="1" x14ac:dyDescent="0.25">
      <c r="A12" s="79">
        <v>0.76986301369863008</v>
      </c>
      <c r="B12" s="79">
        <v>12.051073255862544</v>
      </c>
      <c r="C12" s="79">
        <v>0.82191780821917804</v>
      </c>
      <c r="D12" s="79">
        <v>13.872759414628799</v>
      </c>
      <c r="E12" s="79">
        <v>0.73424657534246573</v>
      </c>
      <c r="F12" s="79">
        <v>13.191992375041451</v>
      </c>
      <c r="G12" s="79"/>
      <c r="H12" s="79"/>
      <c r="M12" s="57"/>
      <c r="O12"/>
      <c r="P12"/>
      <c r="Q12"/>
    </row>
    <row r="13" spans="1:20" s="14" customFormat="1" x14ac:dyDescent="0.25">
      <c r="A13" s="79">
        <v>0.94794520547945205</v>
      </c>
      <c r="B13" s="79">
        <v>11.869504269697039</v>
      </c>
      <c r="C13" s="79">
        <v>0.90136986301369859</v>
      </c>
      <c r="D13" s="79">
        <v>13.857493304714241</v>
      </c>
      <c r="E13" s="79">
        <v>0.81369863013698629</v>
      </c>
      <c r="F13" s="79">
        <v>13.136469022826681</v>
      </c>
      <c r="G13" s="79"/>
      <c r="H13" s="79"/>
      <c r="M13" s="57"/>
      <c r="O13"/>
      <c r="P13"/>
      <c r="Q13"/>
    </row>
    <row r="14" spans="1:20" s="14" customFormat="1" x14ac:dyDescent="0.25">
      <c r="A14" s="79">
        <v>0.98082191780821915</v>
      </c>
      <c r="B14" s="79">
        <v>11.845646994508208</v>
      </c>
      <c r="C14" s="79">
        <v>0.97534246575342465</v>
      </c>
      <c r="D14" s="79">
        <v>13.838333172291994</v>
      </c>
      <c r="E14" s="79">
        <v>0.88767123287671235</v>
      </c>
      <c r="F14" s="79">
        <v>13.093066027773382</v>
      </c>
      <c r="G14" s="79"/>
      <c r="H14" s="79"/>
      <c r="M14" s="57"/>
      <c r="O14"/>
      <c r="P14"/>
      <c r="Q14"/>
    </row>
    <row r="15" spans="1:20" s="14" customFormat="1" x14ac:dyDescent="0.25">
      <c r="A15" s="79">
        <v>1.0602739726027397</v>
      </c>
      <c r="B15" s="79">
        <v>11.797878806447315</v>
      </c>
      <c r="C15" s="79">
        <v>1.0356164383561643</v>
      </c>
      <c r="D15" s="79">
        <v>13.819949468173288</v>
      </c>
      <c r="E15" s="79">
        <v>0.92602739726027394</v>
      </c>
      <c r="F15" s="79">
        <v>13.073154735747416</v>
      </c>
      <c r="G15" s="79"/>
      <c r="H15" s="79"/>
      <c r="M15" s="57"/>
      <c r="O15"/>
      <c r="P15"/>
      <c r="Q15"/>
    </row>
    <row r="16" spans="1:20" s="14" customFormat="1" x14ac:dyDescent="0.25">
      <c r="A16" s="79">
        <v>1.1342465753424658</v>
      </c>
      <c r="B16" s="79">
        <v>11.764278565480524</v>
      </c>
      <c r="C16" s="79">
        <v>1.0876712328767124</v>
      </c>
      <c r="D16" s="79">
        <v>13.802473927571658</v>
      </c>
      <c r="E16" s="79">
        <v>0.94794520547945205</v>
      </c>
      <c r="F16" s="79">
        <v>13.062472772861122</v>
      </c>
      <c r="G16" s="79"/>
      <c r="H16" s="79"/>
      <c r="M16" s="57"/>
      <c r="O16"/>
      <c r="P16"/>
      <c r="R16" s="365" t="s">
        <v>0</v>
      </c>
      <c r="S16" s="365"/>
      <c r="T16" s="365"/>
    </row>
    <row r="17" spans="1:17" s="14" customFormat="1" x14ac:dyDescent="0.25">
      <c r="A17" s="79">
        <v>1.1945205479452055</v>
      </c>
      <c r="B17" s="79">
        <v>11.743437767628539</v>
      </c>
      <c r="C17" s="79">
        <v>1.1150684931506849</v>
      </c>
      <c r="D17" s="79">
        <v>13.792779900859209</v>
      </c>
      <c r="E17" s="79">
        <v>1</v>
      </c>
      <c r="F17" s="79">
        <v>13.038924439428023</v>
      </c>
      <c r="G17" s="79"/>
      <c r="H17" s="79"/>
      <c r="M17" s="57"/>
      <c r="O17"/>
      <c r="P17"/>
      <c r="Q17"/>
    </row>
    <row r="18" spans="1:17" s="14" customFormat="1" x14ac:dyDescent="0.25">
      <c r="A18" s="79">
        <v>1.2465753424657535</v>
      </c>
      <c r="B18" s="79">
        <v>11.729501390816433</v>
      </c>
      <c r="C18" s="79">
        <v>1.2465753424657535</v>
      </c>
      <c r="D18" s="79">
        <v>13.742692627954888</v>
      </c>
      <c r="E18" s="79">
        <v>1.0273972602739727</v>
      </c>
      <c r="F18" s="79">
        <v>13.02746631506928</v>
      </c>
      <c r="G18" s="79"/>
      <c r="H18" s="79"/>
      <c r="M18" s="57"/>
      <c r="O18"/>
      <c r="P18"/>
    </row>
    <row r="19" spans="1:17" s="14" customFormat="1" x14ac:dyDescent="0.25">
      <c r="A19" s="79">
        <v>1.273972602739726</v>
      </c>
      <c r="B19" s="79">
        <v>11.723514711235715</v>
      </c>
      <c r="C19" s="79">
        <v>1.3643835616438356</v>
      </c>
      <c r="D19" s="79">
        <v>13.694635702929325</v>
      </c>
      <c r="E19" s="79">
        <v>1.1589041095890411</v>
      </c>
      <c r="F19" s="79">
        <v>12.97990174689998</v>
      </c>
      <c r="G19" s="79"/>
      <c r="H19" s="79"/>
      <c r="M19" s="57"/>
      <c r="O19"/>
      <c r="P19"/>
      <c r="Q19"/>
    </row>
    <row r="20" spans="1:17" s="14" customFormat="1" x14ac:dyDescent="0.25">
      <c r="A20" s="79">
        <v>1.4054794520547946</v>
      </c>
      <c r="B20" s="79">
        <v>11.705670550078118</v>
      </c>
      <c r="C20" s="79">
        <v>1.3863013698630138</v>
      </c>
      <c r="D20" s="79">
        <v>13.685514500319339</v>
      </c>
      <c r="E20" s="79">
        <v>1.2767123287671234</v>
      </c>
      <c r="F20" s="79">
        <v>12.945551665342393</v>
      </c>
      <c r="G20" s="79"/>
      <c r="H20" s="79"/>
      <c r="M20" s="57"/>
      <c r="O20"/>
      <c r="P20"/>
      <c r="Q20"/>
    </row>
    <row r="21" spans="1:17" s="14" customFormat="1" x14ac:dyDescent="0.25">
      <c r="A21" s="79">
        <v>1.5232876712328767</v>
      </c>
      <c r="B21" s="79">
        <v>11.701832479808317</v>
      </c>
      <c r="C21" s="79">
        <v>1.5424657534246575</v>
      </c>
      <c r="D21" s="79">
        <v>13.620010616145217</v>
      </c>
      <c r="E21" s="79">
        <v>1.2986301369863014</v>
      </c>
      <c r="F21" s="79">
        <v>12.939846287402922</v>
      </c>
      <c r="G21" s="79"/>
      <c r="H21" s="79"/>
      <c r="M21" s="57"/>
      <c r="O21"/>
      <c r="P21"/>
      <c r="Q21"/>
    </row>
    <row r="22" spans="1:17" s="14" customFormat="1" x14ac:dyDescent="0.25">
      <c r="A22" s="79">
        <v>1.5452054794520549</v>
      </c>
      <c r="B22" s="79">
        <v>11.702111457593345</v>
      </c>
      <c r="C22" s="79">
        <v>1.9616438356164383</v>
      </c>
      <c r="D22" s="79">
        <v>13.451704628900774</v>
      </c>
      <c r="E22" s="79">
        <v>1.4547945205479451</v>
      </c>
      <c r="F22" s="79">
        <v>12.90416649173045</v>
      </c>
      <c r="G22" s="79"/>
      <c r="H22" s="79"/>
      <c r="M22" s="57"/>
      <c r="O22"/>
      <c r="P22"/>
      <c r="Q22"/>
    </row>
    <row r="23" spans="1:17" s="14" customFormat="1" x14ac:dyDescent="0.25">
      <c r="A23" s="79">
        <v>1.7013698630136986</v>
      </c>
      <c r="B23" s="79">
        <v>11.710986898338827</v>
      </c>
      <c r="C23" s="79">
        <v>1.9863013698630136</v>
      </c>
      <c r="D23" s="79">
        <v>13.442477739401927</v>
      </c>
      <c r="E23" s="79">
        <v>1.8739726027397261</v>
      </c>
      <c r="F23" s="79">
        <v>12.837807235068045</v>
      </c>
      <c r="G23" s="79"/>
      <c r="H23" s="79"/>
      <c r="M23" s="57"/>
      <c r="O23"/>
      <c r="P23"/>
      <c r="Q23"/>
    </row>
    <row r="24" spans="1:17" s="14" customFormat="1" x14ac:dyDescent="0.25">
      <c r="A24" s="79">
        <v>2.1205479452054794</v>
      </c>
      <c r="B24" s="79">
        <v>11.769236855985188</v>
      </c>
      <c r="C24" s="79">
        <v>2.0712328767123287</v>
      </c>
      <c r="D24" s="79">
        <v>13.411393178378116</v>
      </c>
      <c r="E24" s="79">
        <v>1.8986301369863015</v>
      </c>
      <c r="F24" s="79">
        <v>12.834817014288657</v>
      </c>
      <c r="G24" s="79"/>
      <c r="H24" s="79"/>
      <c r="M24" s="57"/>
      <c r="O24"/>
      <c r="P24" t="s">
        <v>49</v>
      </c>
      <c r="Q24"/>
    </row>
    <row r="25" spans="1:17" s="14" customFormat="1" x14ac:dyDescent="0.25">
      <c r="A25" s="79">
        <v>2.1452054794520548</v>
      </c>
      <c r="B25" s="79">
        <v>11.773418932560054</v>
      </c>
      <c r="C25" s="79">
        <v>2.1095890410958904</v>
      </c>
      <c r="D25" s="79">
        <v>13.397716776077907</v>
      </c>
      <c r="E25" s="79">
        <v>1.9835616438356165</v>
      </c>
      <c r="F25" s="79">
        <v>12.825086937226082</v>
      </c>
      <c r="G25" s="79"/>
      <c r="H25" s="79"/>
      <c r="M25" s="57"/>
      <c r="O25"/>
      <c r="P25"/>
      <c r="Q25"/>
    </row>
    <row r="26" spans="1:17" s="14" customFormat="1" x14ac:dyDescent="0.25">
      <c r="A26" s="79">
        <v>2.2301369863013698</v>
      </c>
      <c r="B26" s="79">
        <v>11.788072674434558</v>
      </c>
      <c r="C26" s="79">
        <v>2.1671232876712327</v>
      </c>
      <c r="D26" s="79">
        <v>13.377631628191766</v>
      </c>
      <c r="E26" s="79">
        <v>2.021917808219178</v>
      </c>
      <c r="F26" s="79">
        <v>12.820960897303713</v>
      </c>
      <c r="G26" s="79"/>
      <c r="H26" s="79"/>
      <c r="M26" s="57"/>
      <c r="O26"/>
      <c r="P26"/>
      <c r="Q26"/>
    </row>
    <row r="27" spans="1:17" s="14" customFormat="1" x14ac:dyDescent="0.25">
      <c r="A27" s="79">
        <v>2.2684931506849315</v>
      </c>
      <c r="B27" s="79">
        <v>11.794778740093136</v>
      </c>
      <c r="C27" s="79">
        <v>2.1863013698630138</v>
      </c>
      <c r="D27" s="79">
        <v>13.371051827758528</v>
      </c>
      <c r="E27" s="79">
        <v>2.0794520547945203</v>
      </c>
      <c r="F27" s="79">
        <v>12.815057494116576</v>
      </c>
      <c r="G27" s="79"/>
      <c r="H27" s="79"/>
      <c r="M27" s="57"/>
      <c r="O27"/>
      <c r="P27"/>
      <c r="Q27"/>
    </row>
    <row r="28" spans="1:17" s="14" customFormat="1" x14ac:dyDescent="0.25">
      <c r="A28" s="79">
        <v>2.3260273972602739</v>
      </c>
      <c r="B28" s="79">
        <v>11.804893236762638</v>
      </c>
      <c r="C28" s="79">
        <v>2.3698630136986303</v>
      </c>
      <c r="D28" s="79">
        <v>13.310994763858442</v>
      </c>
      <c r="E28" s="79">
        <v>2.0986301369863014</v>
      </c>
      <c r="F28" s="79">
        <v>12.813161687954278</v>
      </c>
      <c r="G28" s="79"/>
      <c r="H28" s="79"/>
      <c r="M28" s="57"/>
      <c r="O28"/>
      <c r="P28"/>
      <c r="Q28"/>
    </row>
    <row r="29" spans="1:17" s="14" customFormat="1" x14ac:dyDescent="0.25">
      <c r="A29" s="79">
        <v>2.3452054794520549</v>
      </c>
      <c r="B29" s="79">
        <v>11.808272462875591</v>
      </c>
      <c r="C29" s="79">
        <v>2.6520547945205482</v>
      </c>
      <c r="D29" s="79">
        <v>13.228715854815398</v>
      </c>
      <c r="E29" s="79">
        <v>2.2821917808219179</v>
      </c>
      <c r="F29" s="79">
        <v>12.796629428821671</v>
      </c>
      <c r="G29" s="79"/>
      <c r="H29" s="79"/>
      <c r="M29" s="57"/>
      <c r="O29"/>
      <c r="P29"/>
      <c r="Q29"/>
    </row>
    <row r="30" spans="1:17" s="14" customFormat="1" x14ac:dyDescent="0.25">
      <c r="A30" s="79">
        <v>2.5287671232876714</v>
      </c>
      <c r="B30" s="79">
        <v>11.840482532063401</v>
      </c>
      <c r="C30" s="79">
        <v>2.7095890410958905</v>
      </c>
      <c r="D30" s="79">
        <v>13.213358465427994</v>
      </c>
      <c r="E30" s="79">
        <v>2.5643835616438357</v>
      </c>
      <c r="F30" s="79">
        <v>12.775833618681443</v>
      </c>
      <c r="G30" s="79"/>
      <c r="H30" s="79"/>
      <c r="M30" s="57"/>
      <c r="O30"/>
      <c r="P30"/>
      <c r="Q30"/>
    </row>
    <row r="31" spans="1:17" s="14" customFormat="1" x14ac:dyDescent="0.25">
      <c r="A31" s="79">
        <v>2.8109589041095893</v>
      </c>
      <c r="B31" s="79">
        <v>11.888041156074847</v>
      </c>
      <c r="C31" s="79">
        <v>2.8520547945205479</v>
      </c>
      <c r="D31" s="79">
        <v>13.177262386876908</v>
      </c>
      <c r="E31" s="79">
        <v>2.6219178082191781</v>
      </c>
      <c r="F31" s="79">
        <v>12.772143470059017</v>
      </c>
      <c r="G31" s="79"/>
      <c r="H31" s="79"/>
      <c r="M31" s="57"/>
      <c r="O31"/>
      <c r="P31"/>
      <c r="Q31"/>
    </row>
    <row r="32" spans="1:17" s="14" customFormat="1" x14ac:dyDescent="0.25">
      <c r="A32" s="79">
        <v>2.8684931506849316</v>
      </c>
      <c r="B32" s="79">
        <v>11.897291153781552</v>
      </c>
      <c r="C32" s="79">
        <v>2.9369863013698629</v>
      </c>
      <c r="D32" s="79">
        <v>13.156993516669191</v>
      </c>
      <c r="E32" s="79">
        <v>2.7643835616438355</v>
      </c>
      <c r="F32" s="79">
        <v>12.763667504848364</v>
      </c>
      <c r="G32" s="79"/>
      <c r="H32" s="79"/>
      <c r="M32" s="57"/>
      <c r="O32"/>
      <c r="P32"/>
      <c r="Q32"/>
    </row>
    <row r="33" spans="1:17" s="14" customFormat="1" x14ac:dyDescent="0.25">
      <c r="A33" s="79">
        <v>3.010958904109589</v>
      </c>
      <c r="B33" s="79">
        <v>11.919435750480801</v>
      </c>
      <c r="C33" s="79">
        <v>2.9726027397260273</v>
      </c>
      <c r="D33" s="79">
        <v>13.148759118527531</v>
      </c>
      <c r="E33" s="79">
        <v>2.8493150684931505</v>
      </c>
      <c r="F33" s="79">
        <v>12.759018062781703</v>
      </c>
      <c r="G33" s="79"/>
      <c r="H33" s="79"/>
      <c r="M33" s="57"/>
      <c r="O33"/>
      <c r="P33"/>
      <c r="Q33"/>
    </row>
    <row r="34" spans="1:17" s="14" customFormat="1" x14ac:dyDescent="0.25">
      <c r="A34" s="79">
        <v>3.095890410958904</v>
      </c>
      <c r="B34" s="79">
        <v>11.93210133876339</v>
      </c>
      <c r="C34" s="79">
        <v>3.1780821917808217</v>
      </c>
      <c r="D34" s="79">
        <v>13.104138096688223</v>
      </c>
      <c r="E34" s="79">
        <v>2.8849315068493149</v>
      </c>
      <c r="F34" s="79">
        <v>12.757149822451218</v>
      </c>
      <c r="G34" s="79"/>
      <c r="H34" s="79"/>
      <c r="M34" s="57"/>
      <c r="O34"/>
      <c r="P34"/>
      <c r="Q34"/>
    </row>
    <row r="35" spans="1:17" s="14" customFormat="1" x14ac:dyDescent="0.25">
      <c r="A35" s="79">
        <v>3.1315068493150684</v>
      </c>
      <c r="B35" s="79">
        <v>11.937291234639114</v>
      </c>
      <c r="C35" s="79">
        <v>3.2493150684931509</v>
      </c>
      <c r="D35" s="79">
        <v>13.089750763943297</v>
      </c>
      <c r="E35" s="79">
        <v>3.0904109589041098</v>
      </c>
      <c r="F35" s="79">
        <v>12.747212894083383</v>
      </c>
      <c r="G35" s="79"/>
      <c r="H35" s="79"/>
      <c r="M35" s="57"/>
      <c r="O35"/>
      <c r="P35"/>
      <c r="Q35"/>
    </row>
    <row r="36" spans="1:17" s="14" customFormat="1" x14ac:dyDescent="0.25">
      <c r="A36" s="79">
        <v>3.3369863013698629</v>
      </c>
      <c r="B36" s="79">
        <v>11.965828547764223</v>
      </c>
      <c r="C36" s="79">
        <v>3.2630136986301368</v>
      </c>
      <c r="D36" s="79">
        <v>13.087044214185472</v>
      </c>
      <c r="E36" s="79">
        <v>3.1616438356164385</v>
      </c>
      <c r="F36" s="79">
        <v>12.744069769357203</v>
      </c>
      <c r="G36" s="79"/>
      <c r="H36" s="79"/>
      <c r="M36" s="57"/>
      <c r="O36"/>
      <c r="P36"/>
      <c r="Q36"/>
    </row>
    <row r="37" spans="1:17" s="14" customFormat="1" x14ac:dyDescent="0.25">
      <c r="A37" s="79">
        <v>3.408219178082192</v>
      </c>
      <c r="B37" s="79">
        <v>11.97516891521242</v>
      </c>
      <c r="C37" s="79">
        <v>3.2767123287671232</v>
      </c>
      <c r="D37" s="79">
        <v>13.084356716272328</v>
      </c>
      <c r="E37" s="79">
        <v>3.1753424657534248</v>
      </c>
      <c r="F37" s="79">
        <v>12.743481499293164</v>
      </c>
      <c r="G37" s="79"/>
      <c r="H37" s="79"/>
      <c r="M37" s="57"/>
      <c r="O37"/>
      <c r="P37"/>
      <c r="Q37"/>
    </row>
    <row r="38" spans="1:17" s="14" customFormat="1" x14ac:dyDescent="0.25">
      <c r="A38" s="79">
        <v>3.4219178082191779</v>
      </c>
      <c r="B38" s="79">
        <v>11.976933118960886</v>
      </c>
      <c r="C38" s="79">
        <v>3.3424657534246576</v>
      </c>
      <c r="D38" s="79">
        <v>13.07171698770544</v>
      </c>
      <c r="E38" s="79">
        <v>3.1890410958904107</v>
      </c>
      <c r="F38" s="79">
        <v>12.742898286125648</v>
      </c>
      <c r="G38" s="79"/>
      <c r="H38" s="79"/>
      <c r="M38" s="57"/>
      <c r="O38"/>
      <c r="P38"/>
      <c r="Q38"/>
    </row>
    <row r="39" spans="1:17" s="14" customFormat="1" x14ac:dyDescent="0.25">
      <c r="A39" s="79">
        <v>3.4356164383561643</v>
      </c>
      <c r="B39" s="79">
        <v>11.978687079345329</v>
      </c>
      <c r="C39" s="79">
        <v>3.7369863013698632</v>
      </c>
      <c r="D39" s="79">
        <v>13.004099336462893</v>
      </c>
      <c r="E39" s="79">
        <v>3.2547945205479452</v>
      </c>
      <c r="F39" s="79">
        <v>12.740167239152189</v>
      </c>
      <c r="G39" s="79"/>
      <c r="H39" s="79"/>
      <c r="M39" s="57"/>
      <c r="O39"/>
      <c r="P39"/>
      <c r="Q39"/>
    </row>
    <row r="40" spans="1:17" s="14" customFormat="1" x14ac:dyDescent="0.25">
      <c r="A40" s="79">
        <v>3.5013698630136987</v>
      </c>
      <c r="B40" s="79">
        <v>11.98696474472094</v>
      </c>
      <c r="C40" s="79">
        <v>3.7534246575342465</v>
      </c>
      <c r="D40" s="79">
        <v>13.001558782516408</v>
      </c>
      <c r="E40" s="79">
        <v>3.6493150684931508</v>
      </c>
      <c r="F40" s="79">
        <v>12.725848778326899</v>
      </c>
      <c r="G40" s="79"/>
      <c r="H40" s="79"/>
      <c r="M40" s="57"/>
      <c r="O40"/>
      <c r="P40"/>
      <c r="Q40"/>
    </row>
    <row r="41" spans="1:17" s="14" customFormat="1" x14ac:dyDescent="0.25">
      <c r="A41" s="79">
        <v>3.8958904109589043</v>
      </c>
      <c r="B41" s="79">
        <v>12.031977484010948</v>
      </c>
      <c r="C41" s="79">
        <v>4.1698630136986301</v>
      </c>
      <c r="D41" s="79">
        <v>12.943407491784154</v>
      </c>
      <c r="E41" s="79">
        <v>3.6657534246575341</v>
      </c>
      <c r="F41" s="79">
        <v>12.725319094368825</v>
      </c>
      <c r="G41" s="79"/>
      <c r="H41" s="79"/>
      <c r="M41" s="57"/>
      <c r="O41"/>
      <c r="P41"/>
      <c r="Q41"/>
    </row>
    <row r="42" spans="1:17" s="14" customFormat="1" x14ac:dyDescent="0.25">
      <c r="A42" s="79">
        <v>3.9123287671232876</v>
      </c>
      <c r="B42" s="79">
        <v>12.033690586089385</v>
      </c>
      <c r="C42" s="79">
        <v>4.2712328767123289</v>
      </c>
      <c r="D42" s="79">
        <v>12.930869718556792</v>
      </c>
      <c r="E42" s="79">
        <v>4.0821917808219181</v>
      </c>
      <c r="F42" s="79">
        <v>12.713324018860007</v>
      </c>
      <c r="G42" s="79"/>
      <c r="H42" s="79"/>
      <c r="M42" s="57"/>
      <c r="O42"/>
      <c r="P42"/>
      <c r="Q42"/>
    </row>
    <row r="43" spans="1:17" s="14" customFormat="1" x14ac:dyDescent="0.25">
      <c r="A43" s="79">
        <v>4.3287671232876717</v>
      </c>
      <c r="B43" s="79">
        <v>12.073275811148655</v>
      </c>
      <c r="C43" s="79">
        <v>4.3287671232876717</v>
      </c>
      <c r="D43" s="79">
        <v>12.924003079324775</v>
      </c>
      <c r="E43" s="79">
        <v>4.183561643835616</v>
      </c>
      <c r="F43" s="79">
        <v>12.710765726570216</v>
      </c>
      <c r="G43" s="79"/>
      <c r="H43" s="79"/>
      <c r="M43" s="57"/>
      <c r="O43"/>
      <c r="P43"/>
      <c r="Q43"/>
    </row>
    <row r="44" spans="1:17" s="14" customFormat="1" x14ac:dyDescent="0.25">
      <c r="A44" s="79">
        <v>4.4301369863013695</v>
      </c>
      <c r="B44" s="79">
        <v>12.081896821924776</v>
      </c>
      <c r="C44" s="79">
        <v>4.3890410958904109</v>
      </c>
      <c r="D44" s="79">
        <v>12.916994607146105</v>
      </c>
      <c r="E44" s="79">
        <v>4.2410958904109588</v>
      </c>
      <c r="F44" s="79">
        <v>12.709368150604593</v>
      </c>
      <c r="G44" s="79"/>
      <c r="H44" s="79"/>
      <c r="M44" s="57"/>
      <c r="O44"/>
      <c r="P44"/>
      <c r="Q44"/>
    </row>
    <row r="45" spans="1:17" s="14" customFormat="1" x14ac:dyDescent="0.25">
      <c r="A45" s="79">
        <v>4.4876712328767123</v>
      </c>
      <c r="B45" s="79">
        <v>12.086630169618552</v>
      </c>
      <c r="C45" s="79">
        <v>4.6164383561643838</v>
      </c>
      <c r="D45" s="79">
        <v>12.892144500770343</v>
      </c>
      <c r="E45" s="79">
        <v>4.3013698630136989</v>
      </c>
      <c r="F45" s="79">
        <v>12.707944141526252</v>
      </c>
      <c r="G45" s="79"/>
      <c r="H45" s="79"/>
      <c r="M45" s="57"/>
      <c r="O45"/>
      <c r="P45"/>
      <c r="Q45"/>
    </row>
    <row r="46" spans="1:17" s="14" customFormat="1" x14ac:dyDescent="0.25">
      <c r="A46" s="79">
        <v>4.5479452054794525</v>
      </c>
      <c r="B46" s="79">
        <v>12.091469658576525</v>
      </c>
      <c r="C46" s="79">
        <v>4.6904109589041099</v>
      </c>
      <c r="D46" s="79">
        <v>12.884564866420156</v>
      </c>
      <c r="E46" s="79">
        <v>4.5287671232876709</v>
      </c>
      <c r="F46" s="79">
        <v>12.702913147105077</v>
      </c>
      <c r="G46" s="79"/>
      <c r="H46" s="79"/>
      <c r="M46" s="57"/>
      <c r="O46"/>
      <c r="P46"/>
      <c r="Q46"/>
    </row>
    <row r="47" spans="1:17" s="14" customFormat="1" x14ac:dyDescent="0.25">
      <c r="A47" s="79">
        <v>4.7753424657534245</v>
      </c>
      <c r="B47" s="79">
        <v>12.108694403545005</v>
      </c>
      <c r="C47" s="79">
        <v>5.0136986301369859</v>
      </c>
      <c r="D47" s="79">
        <v>12.854007620815832</v>
      </c>
      <c r="E47" s="79">
        <v>4.602739726027397</v>
      </c>
      <c r="F47" s="79">
        <v>12.701383760654327</v>
      </c>
      <c r="G47" s="79"/>
      <c r="H47" s="79"/>
      <c r="M47" s="57"/>
      <c r="O47"/>
      <c r="P47"/>
      <c r="Q47"/>
    </row>
    <row r="48" spans="1:17" s="14" customFormat="1" x14ac:dyDescent="0.25">
      <c r="A48" s="79">
        <v>4.8493150684931505</v>
      </c>
      <c r="B48" s="79">
        <v>12.113967588237461</v>
      </c>
      <c r="C48" s="79">
        <v>5.0547945205479454</v>
      </c>
      <c r="D48" s="79">
        <v>12.850398317005762</v>
      </c>
      <c r="E48" s="79">
        <v>4.9260273972602739</v>
      </c>
      <c r="F48" s="79">
        <v>12.695239015704951</v>
      </c>
      <c r="G48" s="79"/>
      <c r="H48" s="79"/>
      <c r="M48" s="57"/>
      <c r="O48"/>
      <c r="P48"/>
      <c r="Q48"/>
    </row>
    <row r="49" spans="1:17" s="14" customFormat="1" x14ac:dyDescent="0.25">
      <c r="A49" s="79">
        <v>5.1726027397260275</v>
      </c>
      <c r="B49" s="79">
        <v>12.135312405760246</v>
      </c>
      <c r="C49" s="79">
        <v>5.5232876712328771</v>
      </c>
      <c r="D49" s="79">
        <v>12.813006186863474</v>
      </c>
      <c r="E49" s="79">
        <v>4.9671232876712326</v>
      </c>
      <c r="F49" s="79">
        <v>12.694515227741965</v>
      </c>
      <c r="G49" s="79"/>
      <c r="H49" s="79"/>
      <c r="M49" s="57"/>
      <c r="O49"/>
      <c r="P49"/>
      <c r="Q49"/>
    </row>
    <row r="50" spans="1:17" s="14" customFormat="1" x14ac:dyDescent="0.25">
      <c r="A50" s="79">
        <v>5.2136986301369861</v>
      </c>
      <c r="B50" s="79">
        <v>12.137842301363611</v>
      </c>
      <c r="C50" s="79">
        <v>5.5232876712328771</v>
      </c>
      <c r="D50" s="79">
        <v>12.813006186863474</v>
      </c>
      <c r="E50" s="79">
        <v>5.4356164383561643</v>
      </c>
      <c r="F50" s="79">
        <v>12.687037865437055</v>
      </c>
      <c r="G50" s="79"/>
      <c r="H50" s="79"/>
      <c r="M50" s="57"/>
      <c r="O50"/>
      <c r="P50"/>
      <c r="Q50"/>
    </row>
    <row r="51" spans="1:17" s="14" customFormat="1" x14ac:dyDescent="0.25">
      <c r="A51" s="79">
        <v>5.6821917808219178</v>
      </c>
      <c r="B51" s="79">
        <v>12.164153527125322</v>
      </c>
      <c r="C51" s="79">
        <v>5.602739726027397</v>
      </c>
      <c r="D51" s="79">
        <v>12.807279883052036</v>
      </c>
      <c r="E51" s="79">
        <v>5.4356164383561643</v>
      </c>
      <c r="F51" s="79">
        <v>12.687037865437055</v>
      </c>
      <c r="G51" s="79"/>
      <c r="H51" s="79"/>
      <c r="M51" s="57"/>
      <c r="O51"/>
      <c r="P51"/>
      <c r="Q51"/>
    </row>
    <row r="52" spans="1:17" s="14" customFormat="1" x14ac:dyDescent="0.25">
      <c r="A52" s="79">
        <v>5.6821917808219178</v>
      </c>
      <c r="B52" s="79">
        <v>12.164153527125322</v>
      </c>
      <c r="C52" s="79">
        <v>5.6136986301369864</v>
      </c>
      <c r="D52" s="79">
        <v>12.806502692390032</v>
      </c>
      <c r="E52" s="79">
        <v>5.515068493150685</v>
      </c>
      <c r="F52" s="79">
        <v>12.685895808563963</v>
      </c>
      <c r="G52" s="79"/>
      <c r="H52" s="79"/>
      <c r="M52" s="57"/>
      <c r="O52"/>
      <c r="P52"/>
      <c r="Q52"/>
    </row>
    <row r="53" spans="1:17" s="14" customFormat="1" x14ac:dyDescent="0.25">
      <c r="A53" s="79">
        <v>5.7616438356164386</v>
      </c>
      <c r="B53" s="79">
        <v>12.168198655368601</v>
      </c>
      <c r="C53" s="79">
        <v>6.4520547945205475</v>
      </c>
      <c r="D53" s="79">
        <v>12.754848614181524</v>
      </c>
      <c r="E53" s="79">
        <v>5.5260273972602736</v>
      </c>
      <c r="F53" s="79">
        <v>12.685740861626948</v>
      </c>
      <c r="G53" s="79"/>
      <c r="H53" s="79"/>
      <c r="M53" s="57"/>
      <c r="O53"/>
      <c r="P53"/>
      <c r="Q53"/>
    </row>
    <row r="54" spans="1:17" s="14" customFormat="1" x14ac:dyDescent="0.25">
      <c r="A54" s="79">
        <v>5.7726027397260271</v>
      </c>
      <c r="B54" s="79">
        <v>12.168747984737148</v>
      </c>
      <c r="C54" s="79">
        <v>6.558904109589041</v>
      </c>
      <c r="D54" s="79">
        <v>12.749212444631631</v>
      </c>
      <c r="E54" s="79">
        <v>6.3643835616438356</v>
      </c>
      <c r="F54" s="79">
        <v>12.675469715599208</v>
      </c>
      <c r="G54" s="79"/>
      <c r="H54" s="79"/>
      <c r="M54" s="57"/>
      <c r="O54"/>
      <c r="P54"/>
      <c r="Q54"/>
    </row>
    <row r="55" spans="1:17" s="14" customFormat="1" x14ac:dyDescent="0.25">
      <c r="A55" s="79">
        <v>6.6109589041095891</v>
      </c>
      <c r="B55" s="79">
        <v>12.20542005301497</v>
      </c>
      <c r="C55" s="79">
        <v>6.6273972602739724</v>
      </c>
      <c r="D55" s="79">
        <v>12.745695071948649</v>
      </c>
      <c r="E55" s="79">
        <v>6.4712328767123291</v>
      </c>
      <c r="F55" s="79">
        <v>12.674351910358883</v>
      </c>
      <c r="G55" s="79"/>
      <c r="H55" s="79"/>
      <c r="M55" s="57"/>
      <c r="O55"/>
      <c r="P55"/>
      <c r="Q55"/>
    </row>
    <row r="56" spans="1:17" s="14" customFormat="1" x14ac:dyDescent="0.25">
      <c r="A56" s="79">
        <v>6.7178082191780826</v>
      </c>
      <c r="B56" s="79">
        <v>12.209440323532084</v>
      </c>
      <c r="C56" s="79">
        <v>6.7726027397260271</v>
      </c>
      <c r="D56" s="79">
        <v>12.738473511627536</v>
      </c>
      <c r="E56" s="79">
        <v>6.5397260273972604</v>
      </c>
      <c r="F56" s="79">
        <v>12.673654586001003</v>
      </c>
      <c r="G56" s="79"/>
      <c r="H56" s="79"/>
      <c r="M56" s="57"/>
      <c r="O56"/>
      <c r="P56"/>
      <c r="Q56"/>
    </row>
    <row r="57" spans="1:17" s="14" customFormat="1" x14ac:dyDescent="0.25">
      <c r="A57" s="79">
        <v>6.7863013698630139</v>
      </c>
      <c r="B57" s="79">
        <v>12.211951099546647</v>
      </c>
      <c r="C57" s="79">
        <v>6.7780821917808218</v>
      </c>
      <c r="D57" s="79">
        <v>12.738207058615302</v>
      </c>
      <c r="E57" s="79">
        <v>6.6849315068493151</v>
      </c>
      <c r="F57" s="79">
        <v>12.672223529893255</v>
      </c>
      <c r="G57" s="79"/>
      <c r="H57" s="79"/>
      <c r="M57" s="57"/>
      <c r="O57"/>
      <c r="P57"/>
      <c r="Q57"/>
    </row>
    <row r="58" spans="1:17" s="14" customFormat="1" x14ac:dyDescent="0.25">
      <c r="A58" s="79">
        <v>6.9315068493150687</v>
      </c>
      <c r="B58" s="79">
        <v>12.217110418704035</v>
      </c>
      <c r="C58" s="79">
        <v>7.6931506849315072</v>
      </c>
      <c r="D58" s="79">
        <v>12.699036549054</v>
      </c>
      <c r="E58" s="79">
        <v>6.6904109589041099</v>
      </c>
      <c r="F58" s="79">
        <v>12.672170744387468</v>
      </c>
      <c r="G58" s="79"/>
      <c r="H58" s="79"/>
      <c r="M58" s="57"/>
      <c r="O58"/>
      <c r="P58"/>
      <c r="Q58"/>
    </row>
    <row r="59" spans="1:17" s="14" customFormat="1" x14ac:dyDescent="0.25">
      <c r="A59" s="79">
        <v>6.9369863013698634</v>
      </c>
      <c r="B59" s="79">
        <v>12.21730089477373</v>
      </c>
      <c r="C59" s="79">
        <v>7.7150684931506852</v>
      </c>
      <c r="D59" s="79">
        <v>12.698212366716177</v>
      </c>
      <c r="E59" s="79">
        <v>7.6054794520547944</v>
      </c>
      <c r="F59" s="79">
        <v>12.664422800109865</v>
      </c>
      <c r="G59" s="79"/>
      <c r="H59" s="79"/>
      <c r="M59" s="57"/>
      <c r="O59"/>
      <c r="P59"/>
      <c r="Q59"/>
    </row>
    <row r="60" spans="1:17" s="14" customFormat="1" x14ac:dyDescent="0.25">
      <c r="A60" s="79">
        <v>7.8520547945205479</v>
      </c>
      <c r="B60" s="79">
        <v>12.245389384572224</v>
      </c>
      <c r="C60" s="79">
        <v>7.7835616438356166</v>
      </c>
      <c r="D60" s="79">
        <v>12.695666743304447</v>
      </c>
      <c r="E60" s="79">
        <v>7.6273972602739724</v>
      </c>
      <c r="F60" s="79">
        <v>12.664260023802942</v>
      </c>
      <c r="G60" s="79"/>
      <c r="H60" s="79"/>
      <c r="M60" s="57"/>
      <c r="O60"/>
      <c r="P60"/>
      <c r="Q60"/>
    </row>
    <row r="61" spans="1:17" s="14" customFormat="1" x14ac:dyDescent="0.25">
      <c r="A61" s="79">
        <v>7.8739726027397259</v>
      </c>
      <c r="B61" s="79">
        <v>12.245982243891218</v>
      </c>
      <c r="C61" s="79">
        <v>7.9671232876712326</v>
      </c>
      <c r="D61" s="79">
        <v>12.689060523345553</v>
      </c>
      <c r="E61" s="79">
        <v>7.6958904109589037</v>
      </c>
      <c r="F61" s="79">
        <v>12.66375732522973</v>
      </c>
      <c r="G61" s="79"/>
      <c r="H61" s="79"/>
      <c r="M61" s="57"/>
      <c r="O61"/>
      <c r="P61"/>
      <c r="Q61"/>
    </row>
    <row r="62" spans="1:17" s="14" customFormat="1" x14ac:dyDescent="0.25">
      <c r="A62" s="79">
        <v>7.9424657534246572</v>
      </c>
      <c r="B62" s="79">
        <v>12.247813868997781</v>
      </c>
      <c r="C62" s="79">
        <v>8.6465753424657539</v>
      </c>
      <c r="D62" s="79">
        <v>12.66705071997405</v>
      </c>
      <c r="E62" s="79">
        <v>7.8794520547945206</v>
      </c>
      <c r="F62" s="79">
        <v>12.662453199950452</v>
      </c>
      <c r="G62" s="79"/>
      <c r="H62" s="79"/>
      <c r="M62" s="57"/>
      <c r="O62"/>
      <c r="P62"/>
      <c r="Q62"/>
    </row>
    <row r="63" spans="1:17" s="14" customFormat="1" x14ac:dyDescent="0.25">
      <c r="A63" s="79">
        <v>8.1260273972602732</v>
      </c>
      <c r="B63" s="79">
        <v>12.252570561915777</v>
      </c>
      <c r="C63" s="79">
        <v>8.6986301369863011</v>
      </c>
      <c r="D63" s="79">
        <v>12.665506436362817</v>
      </c>
      <c r="E63" s="79">
        <v>8.5589041095890419</v>
      </c>
      <c r="F63" s="79">
        <v>12.658112837215342</v>
      </c>
      <c r="G63" s="79"/>
      <c r="H63" s="79"/>
      <c r="M63" s="57"/>
      <c r="O63"/>
      <c r="P63"/>
      <c r="Q63"/>
    </row>
    <row r="64" spans="1:17" s="14" customFormat="1" x14ac:dyDescent="0.25">
      <c r="A64" s="79">
        <v>8.8054794520547937</v>
      </c>
      <c r="B64" s="79">
        <v>12.268453665276002</v>
      </c>
      <c r="C64" s="79">
        <v>9.0273972602739718</v>
      </c>
      <c r="D64" s="79">
        <v>12.656164944032898</v>
      </c>
      <c r="E64" s="79">
        <v>8.6109589041095891</v>
      </c>
      <c r="F64" s="79">
        <v>12.657808564160611</v>
      </c>
      <c r="G64" s="79"/>
      <c r="H64" s="79"/>
      <c r="M64" s="57"/>
      <c r="O64"/>
      <c r="P64"/>
      <c r="Q64"/>
    </row>
    <row r="65" spans="1:17" s="14" customFormat="1" x14ac:dyDescent="0.25">
      <c r="A65" s="79">
        <v>8.8575342465753426</v>
      </c>
      <c r="B65" s="79">
        <v>12.269570120572304</v>
      </c>
      <c r="C65" s="79">
        <v>9.5041095890410965</v>
      </c>
      <c r="D65" s="79">
        <v>12.643768901221698</v>
      </c>
      <c r="E65" s="79">
        <v>8.9397260273972599</v>
      </c>
      <c r="F65" s="79">
        <v>12.655968720340759</v>
      </c>
      <c r="G65" s="79"/>
      <c r="H65" s="79"/>
      <c r="M65" s="57"/>
      <c r="O65"/>
      <c r="P65"/>
      <c r="Q65"/>
    </row>
    <row r="66" spans="1:17" s="14" customFormat="1" x14ac:dyDescent="0.25">
      <c r="A66" s="79">
        <v>9.1863013698630134</v>
      </c>
      <c r="B66" s="79">
        <v>12.27632936299592</v>
      </c>
      <c r="C66" s="79">
        <v>9.7369863013698623</v>
      </c>
      <c r="D66" s="79">
        <v>12.638155105136262</v>
      </c>
      <c r="E66" s="79">
        <v>9.4164383561643827</v>
      </c>
      <c r="F66" s="79">
        <v>12.653529193724511</v>
      </c>
      <c r="G66" s="79"/>
      <c r="H66" s="79"/>
      <c r="M66" s="57"/>
      <c r="O66"/>
      <c r="P66"/>
      <c r="Q66"/>
    </row>
    <row r="67" spans="1:17" s="14" customFormat="1" x14ac:dyDescent="0.25">
      <c r="A67" s="79">
        <v>9.6630136986301363</v>
      </c>
      <c r="B67" s="79">
        <v>12.28531396190149</v>
      </c>
      <c r="C67" s="79">
        <v>10.441095890410958</v>
      </c>
      <c r="D67" s="79">
        <v>12.622706263432715</v>
      </c>
      <c r="E67" s="79">
        <v>9.6493150684931503</v>
      </c>
      <c r="F67" s="79">
        <v>12.652425124943223</v>
      </c>
      <c r="G67" s="79"/>
      <c r="H67" s="79"/>
      <c r="M67" s="57"/>
      <c r="O67"/>
      <c r="P67"/>
      <c r="Q67"/>
    </row>
    <row r="68" spans="1:17" s="14" customFormat="1" x14ac:dyDescent="0.25">
      <c r="A68" s="79">
        <v>9.8958904109589039</v>
      </c>
      <c r="B68" s="79">
        <v>12.289388518777944</v>
      </c>
      <c r="C68" s="79">
        <v>10.553424657534247</v>
      </c>
      <c r="D68" s="79">
        <v>12.620432507742096</v>
      </c>
      <c r="E68" s="79">
        <v>10.353424657534246</v>
      </c>
      <c r="F68" s="79">
        <v>12.64938910243265</v>
      </c>
      <c r="G68" s="79"/>
      <c r="H68" s="79"/>
      <c r="M68" s="57"/>
      <c r="O68"/>
      <c r="P68"/>
      <c r="Q68"/>
    </row>
    <row r="69" spans="1:17" s="14" customFormat="1" x14ac:dyDescent="0.25">
      <c r="A69" s="79">
        <v>10.6</v>
      </c>
      <c r="B69" s="79">
        <v>12.300619855540429</v>
      </c>
      <c r="C69" s="79">
        <v>11.923287671232877</v>
      </c>
      <c r="D69" s="79">
        <v>12.596153614055661</v>
      </c>
      <c r="E69" s="79">
        <v>10.465753424657533</v>
      </c>
      <c r="F69" s="79">
        <v>12.648942547391639</v>
      </c>
      <c r="G69" s="79"/>
      <c r="H69" s="79"/>
      <c r="M69" s="57"/>
      <c r="O69"/>
      <c r="P69"/>
      <c r="Q69"/>
    </row>
    <row r="70" spans="1:17" s="14" customFormat="1" x14ac:dyDescent="0.25">
      <c r="A70" s="79">
        <v>10.712328767123287</v>
      </c>
      <c r="B70" s="79">
        <v>12.302275161749154</v>
      </c>
      <c r="C70" s="79">
        <v>11.991780821917809</v>
      </c>
      <c r="D70" s="79">
        <v>12.595085396313021</v>
      </c>
      <c r="E70" s="79">
        <v>11.835616438356164</v>
      </c>
      <c r="F70" s="79">
        <v>12.644178849125387</v>
      </c>
      <c r="G70" s="79"/>
      <c r="H70" s="79"/>
      <c r="M70" s="57"/>
      <c r="O70"/>
      <c r="P70"/>
      <c r="Q70"/>
    </row>
    <row r="71" spans="1:17" s="14" customFormat="1" x14ac:dyDescent="0.25">
      <c r="A71" s="79">
        <v>12.082191780821917</v>
      </c>
      <c r="B71" s="79">
        <v>12.319986941827231</v>
      </c>
      <c r="C71" s="79">
        <v>12.41095890410959</v>
      </c>
      <c r="D71" s="79">
        <v>12.588804990245372</v>
      </c>
      <c r="E71" s="79">
        <v>11.904109589041095</v>
      </c>
      <c r="F71" s="79">
        <v>12.643969448369408</v>
      </c>
      <c r="G71" s="79"/>
      <c r="H71" s="79"/>
      <c r="M71" s="57"/>
      <c r="O71"/>
      <c r="P71"/>
      <c r="Q71"/>
    </row>
    <row r="72" spans="1:17" s="14" customFormat="1" x14ac:dyDescent="0.25">
      <c r="A72" s="79">
        <v>12.150684931506849</v>
      </c>
      <c r="B72" s="79">
        <v>12.320767762241069</v>
      </c>
      <c r="C72" s="79">
        <v>12.446575342465753</v>
      </c>
      <c r="D72" s="79">
        <v>12.588290875152296</v>
      </c>
      <c r="E72" s="79">
        <v>12.323287671232876</v>
      </c>
      <c r="F72" s="79">
        <v>12.642738637885898</v>
      </c>
      <c r="G72" s="79"/>
      <c r="H72" s="79"/>
      <c r="M72" s="57"/>
      <c r="O72"/>
      <c r="P72"/>
      <c r="Q72"/>
    </row>
    <row r="73" spans="1:17" s="14" customFormat="1" x14ac:dyDescent="0.25">
      <c r="A73" s="79">
        <v>12.56986301369863</v>
      </c>
      <c r="B73" s="79">
        <v>12.325361097615794</v>
      </c>
      <c r="C73" s="79">
        <v>14.27945205479452</v>
      </c>
      <c r="D73" s="79">
        <v>12.56529809028779</v>
      </c>
      <c r="E73" s="79">
        <v>12.358904109589041</v>
      </c>
      <c r="F73" s="79">
        <v>12.642637908196441</v>
      </c>
      <c r="G73" s="79"/>
      <c r="H73" s="79"/>
      <c r="M73" s="57"/>
      <c r="O73"/>
      <c r="P73"/>
      <c r="Q73"/>
    </row>
    <row r="74" spans="1:17" s="14" customFormat="1" x14ac:dyDescent="0.25">
      <c r="A74" s="79">
        <v>12.605479452054794</v>
      </c>
      <c r="B74" s="79">
        <v>12.325737308259942</v>
      </c>
      <c r="C74" s="79">
        <v>14.868493150684932</v>
      </c>
      <c r="D74" s="79">
        <v>12.559113220627438</v>
      </c>
      <c r="E74" s="79">
        <v>14.191780821917808</v>
      </c>
      <c r="F74" s="79">
        <v>12.63813678312764</v>
      </c>
      <c r="G74" s="79"/>
      <c r="H74" s="79"/>
      <c r="M74" s="57"/>
      <c r="O74"/>
      <c r="P74"/>
      <c r="Q74"/>
    </row>
    <row r="75" spans="1:17" s="14" customFormat="1" x14ac:dyDescent="0.25">
      <c r="A75" s="79">
        <v>14.438356164383562</v>
      </c>
      <c r="B75" s="79">
        <v>12.342593519070654</v>
      </c>
      <c r="C75" s="79">
        <v>15.446575342465753</v>
      </c>
      <c r="D75" s="79">
        <v>12.553502338740774</v>
      </c>
      <c r="E75" s="79">
        <v>14.780821917808218</v>
      </c>
      <c r="F75" s="79">
        <v>12.636927288923093</v>
      </c>
      <c r="G75" s="79"/>
      <c r="H75" s="79"/>
      <c r="M75" s="57"/>
      <c r="O75"/>
      <c r="P75"/>
      <c r="Q75"/>
    </row>
    <row r="76" spans="1:17" s="14" customFormat="1" x14ac:dyDescent="0.25">
      <c r="A76" s="79">
        <v>15.027397260273972</v>
      </c>
      <c r="B76" s="79">
        <v>12.347138052125906</v>
      </c>
      <c r="C76" s="79">
        <v>19.967123287671232</v>
      </c>
      <c r="D76" s="79">
        <v>12.520835266207332</v>
      </c>
      <c r="E76" s="79">
        <v>15.358904109589041</v>
      </c>
      <c r="F76" s="79">
        <v>12.635830507698632</v>
      </c>
      <c r="G76" s="79"/>
      <c r="H76" s="79"/>
      <c r="M76" s="57"/>
      <c r="O76"/>
      <c r="P76"/>
      <c r="Q76"/>
    </row>
    <row r="77" spans="1:17" s="14" customFormat="1" x14ac:dyDescent="0.25">
      <c r="A77" s="79">
        <v>15.605479452054794</v>
      </c>
      <c r="B77" s="79">
        <v>12.351264635807802</v>
      </c>
      <c r="C77" s="79"/>
      <c r="D77" s="79"/>
      <c r="E77" s="79">
        <v>19.87945205479452</v>
      </c>
      <c r="F77" s="79">
        <v>12.629453730212248</v>
      </c>
      <c r="G77" s="79"/>
      <c r="H77" s="79"/>
      <c r="M77" s="57"/>
      <c r="O77"/>
      <c r="P77"/>
      <c r="Q77"/>
    </row>
    <row r="78" spans="1:17" s="14" customFormat="1" x14ac:dyDescent="0.25">
      <c r="A78" s="79">
        <v>20.126027397260273</v>
      </c>
      <c r="B78" s="79">
        <v>12.375362158589255</v>
      </c>
      <c r="C78" s="79"/>
      <c r="D78" s="79"/>
      <c r="E78" s="79"/>
      <c r="F78" s="79"/>
      <c r="G78" s="79"/>
      <c r="H78" s="79"/>
      <c r="M78" s="57"/>
      <c r="O78"/>
      <c r="P78"/>
      <c r="Q78"/>
    </row>
    <row r="79" spans="1:17" s="14" customFormat="1" x14ac:dyDescent="0.25">
      <c r="M79" s="57"/>
      <c r="O79"/>
      <c r="P79"/>
      <c r="Q79"/>
    </row>
    <row r="80" spans="1:17" s="14" customFormat="1" x14ac:dyDescent="0.25">
      <c r="M80" s="57"/>
      <c r="O80"/>
      <c r="P80"/>
      <c r="Q80"/>
    </row>
    <row r="81" spans="1:17" s="14" customFormat="1" x14ac:dyDescent="0.25">
      <c r="M81" s="57"/>
      <c r="O81"/>
      <c r="P81"/>
      <c r="Q81"/>
    </row>
    <row r="82" spans="1:17" s="14" customFormat="1" x14ac:dyDescent="0.25">
      <c r="M82" s="57"/>
      <c r="O82"/>
      <c r="P82"/>
      <c r="Q82"/>
    </row>
    <row r="83" spans="1:17" s="14" customFormat="1" x14ac:dyDescent="0.25">
      <c r="M83" s="57"/>
      <c r="O83"/>
      <c r="P83"/>
      <c r="Q83"/>
    </row>
    <row r="84" spans="1:17" s="14" customFormat="1" x14ac:dyDescent="0.25">
      <c r="M84" s="57"/>
      <c r="O84"/>
      <c r="P84"/>
      <c r="Q84"/>
    </row>
    <row r="85" spans="1:17" s="14" customFormat="1" x14ac:dyDescent="0.25">
      <c r="A85" s="63"/>
      <c r="B85" s="63"/>
      <c r="C85" s="63"/>
      <c r="D85" s="63"/>
      <c r="E85" s="63"/>
      <c r="F85" s="63"/>
      <c r="G85" s="63"/>
      <c r="H85" s="63"/>
      <c r="M85" s="57"/>
      <c r="O85"/>
      <c r="P85"/>
      <c r="Q85"/>
    </row>
    <row r="86" spans="1:17" s="14" customFormat="1" x14ac:dyDescent="0.25">
      <c r="A86" s="63"/>
      <c r="B86" s="63"/>
      <c r="C86" s="63"/>
      <c r="D86" s="63"/>
      <c r="E86" s="63"/>
      <c r="F86" s="63"/>
      <c r="G86" s="63"/>
      <c r="H86" s="63"/>
      <c r="M86" s="57"/>
      <c r="O86"/>
      <c r="P86"/>
      <c r="Q86"/>
    </row>
    <row r="87" spans="1:17" s="14" customFormat="1" x14ac:dyDescent="0.25">
      <c r="A87" s="63"/>
      <c r="B87" s="63"/>
      <c r="C87" s="63"/>
      <c r="D87" s="63"/>
      <c r="E87" s="63"/>
      <c r="F87" s="63"/>
      <c r="G87" s="63"/>
      <c r="H87" s="63"/>
      <c r="M87" s="57"/>
      <c r="O87"/>
      <c r="P87"/>
      <c r="Q87"/>
    </row>
    <row r="88" spans="1:17" s="14" customFormat="1" x14ac:dyDescent="0.25">
      <c r="A88" s="63"/>
      <c r="B88" s="63"/>
      <c r="C88" s="63"/>
      <c r="D88" s="63"/>
      <c r="E88" s="63"/>
      <c r="F88" s="63"/>
      <c r="G88" s="63"/>
      <c r="H88" s="63"/>
      <c r="M88" s="57"/>
      <c r="O88"/>
      <c r="P88"/>
      <c r="Q88"/>
    </row>
    <row r="89" spans="1:17" s="14" customFormat="1" x14ac:dyDescent="0.25">
      <c r="A89" s="63"/>
      <c r="B89" s="63"/>
      <c r="C89" s="63"/>
      <c r="D89" s="63"/>
      <c r="E89" s="63"/>
      <c r="F89" s="63"/>
      <c r="G89" s="63"/>
      <c r="H89" s="63"/>
      <c r="M89" s="57"/>
      <c r="O89"/>
      <c r="P89"/>
      <c r="Q89"/>
    </row>
    <row r="90" spans="1:17" s="14" customFormat="1" x14ac:dyDescent="0.25">
      <c r="A90" s="64"/>
      <c r="B90" s="64"/>
      <c r="C90" s="63"/>
      <c r="D90" s="63"/>
      <c r="E90" s="63"/>
      <c r="F90" s="63"/>
      <c r="G90" s="63"/>
      <c r="H90" s="63"/>
      <c r="M90" s="57"/>
      <c r="O90"/>
      <c r="P90"/>
      <c r="Q90"/>
    </row>
    <row r="91" spans="1:17" s="14" customFormat="1" x14ac:dyDescent="0.25">
      <c r="A91" s="64"/>
      <c r="B91" s="64"/>
      <c r="C91" s="63"/>
      <c r="D91" s="63"/>
      <c r="E91" s="63"/>
      <c r="F91" s="63"/>
      <c r="G91" s="63"/>
      <c r="H91" s="63"/>
      <c r="M91" s="57"/>
      <c r="O91"/>
      <c r="P91"/>
      <c r="Q91"/>
    </row>
    <row r="92" spans="1:17" s="14" customFormat="1" x14ac:dyDescent="0.25">
      <c r="A92" s="64"/>
      <c r="B92" s="64"/>
      <c r="C92" s="63"/>
      <c r="D92" s="63"/>
      <c r="E92" s="63"/>
      <c r="F92" s="63"/>
      <c r="G92" s="63"/>
      <c r="H92" s="63"/>
      <c r="M92" s="57"/>
      <c r="O92"/>
      <c r="P92"/>
      <c r="Q92"/>
    </row>
    <row r="93" spans="1:17" s="14" customFormat="1" x14ac:dyDescent="0.25">
      <c r="A93" s="64"/>
      <c r="B93" s="64"/>
      <c r="C93" s="63"/>
      <c r="D93" s="63"/>
      <c r="E93" s="63"/>
      <c r="F93" s="63"/>
      <c r="G93" s="63"/>
      <c r="H93" s="63"/>
      <c r="M93" s="57"/>
      <c r="O93"/>
      <c r="P93"/>
      <c r="Q93"/>
    </row>
    <row r="94" spans="1:17" s="14" customFormat="1" x14ac:dyDescent="0.25">
      <c r="A94" s="64"/>
      <c r="B94" s="64"/>
      <c r="C94" s="63"/>
      <c r="D94" s="63"/>
      <c r="E94" s="63"/>
      <c r="F94" s="63"/>
      <c r="G94" s="63"/>
      <c r="H94" s="63"/>
      <c r="M94" s="57"/>
      <c r="O94"/>
      <c r="P94"/>
      <c r="Q94"/>
    </row>
    <row r="95" spans="1:17" s="14" customFormat="1" x14ac:dyDescent="0.25">
      <c r="A95" s="64"/>
      <c r="B95" s="64"/>
      <c r="C95" s="63"/>
      <c r="D95" s="63"/>
      <c r="E95" s="63"/>
      <c r="F95" s="63"/>
      <c r="G95" s="63"/>
      <c r="H95" s="63"/>
      <c r="M95" s="57"/>
      <c r="O95"/>
      <c r="P95"/>
      <c r="Q95"/>
    </row>
    <row r="96" spans="1:17" s="14" customFormat="1" x14ac:dyDescent="0.25">
      <c r="A96" s="64"/>
      <c r="B96" s="64"/>
      <c r="C96" s="63"/>
      <c r="D96" s="63"/>
      <c r="E96" s="63"/>
      <c r="F96" s="63"/>
      <c r="G96" s="63"/>
      <c r="H96" s="63"/>
      <c r="M96" s="57"/>
      <c r="O96"/>
      <c r="P96"/>
      <c r="Q96"/>
    </row>
    <row r="97" spans="1:17" s="14" customFormat="1" x14ac:dyDescent="0.25">
      <c r="A97" s="64"/>
      <c r="B97" s="64"/>
      <c r="C97" s="63"/>
      <c r="D97" s="63"/>
      <c r="E97" s="63"/>
      <c r="F97" s="63"/>
      <c r="G97" s="63"/>
      <c r="H97" s="63"/>
      <c r="M97" s="57"/>
      <c r="O97"/>
      <c r="P97"/>
      <c r="Q97"/>
    </row>
    <row r="98" spans="1:17" s="14" customFormat="1" x14ac:dyDescent="0.25">
      <c r="A98" s="64"/>
      <c r="B98" s="64"/>
      <c r="C98" s="63"/>
      <c r="D98" s="63"/>
      <c r="E98" s="63"/>
      <c r="F98" s="63"/>
      <c r="M98" s="57"/>
      <c r="O98"/>
      <c r="P98"/>
      <c r="Q98"/>
    </row>
    <row r="99" spans="1:17" s="14" customFormat="1" x14ac:dyDescent="0.25">
      <c r="A99" s="64"/>
      <c r="B99" s="64"/>
      <c r="C99" s="63"/>
      <c r="D99" s="63"/>
      <c r="E99" s="63"/>
      <c r="F99" s="63"/>
      <c r="M99" s="57"/>
      <c r="O99"/>
      <c r="P99"/>
      <c r="Q99"/>
    </row>
    <row r="100" spans="1:17" s="14" customFormat="1" x14ac:dyDescent="0.25">
      <c r="A100" s="64"/>
      <c r="B100" s="64"/>
      <c r="C100" s="63"/>
      <c r="D100" s="63"/>
      <c r="E100" s="63"/>
      <c r="F100" s="63"/>
      <c r="M100" s="57"/>
      <c r="O100"/>
      <c r="P100"/>
      <c r="Q100"/>
    </row>
    <row r="101" spans="1:17" s="14" customFormat="1" x14ac:dyDescent="0.25">
      <c r="A101" s="64"/>
      <c r="B101" s="64"/>
      <c r="C101" s="63"/>
      <c r="D101" s="63"/>
      <c r="E101" s="63"/>
      <c r="F101" s="63"/>
      <c r="M101" s="57"/>
      <c r="O101"/>
      <c r="P101"/>
      <c r="Q101"/>
    </row>
    <row r="102" spans="1:17" s="14" customFormat="1" x14ac:dyDescent="0.25">
      <c r="A102" s="64"/>
      <c r="B102" s="64"/>
      <c r="C102" s="63"/>
      <c r="D102" s="63"/>
      <c r="E102" s="63"/>
      <c r="F102" s="63"/>
      <c r="M102" s="57"/>
      <c r="O102"/>
      <c r="P102"/>
      <c r="Q102"/>
    </row>
    <row r="103" spans="1:17" s="14" customFormat="1" x14ac:dyDescent="0.25">
      <c r="A103" s="64"/>
      <c r="B103" s="64"/>
      <c r="C103" s="63"/>
      <c r="D103" s="63"/>
      <c r="E103" s="63"/>
      <c r="F103" s="63"/>
      <c r="M103" s="57"/>
      <c r="O103"/>
      <c r="P103"/>
      <c r="Q103"/>
    </row>
    <row r="104" spans="1:17" s="14" customFormat="1" x14ac:dyDescent="0.25">
      <c r="A104" s="64"/>
      <c r="B104" s="64"/>
      <c r="C104" s="63"/>
      <c r="D104" s="63"/>
      <c r="E104" s="63"/>
      <c r="F104" s="63"/>
      <c r="M104" s="57"/>
      <c r="O104"/>
      <c r="P104"/>
      <c r="Q104"/>
    </row>
    <row r="105" spans="1:17" x14ac:dyDescent="0.25">
      <c r="A105" s="64"/>
      <c r="B105" s="64"/>
      <c r="C105" s="63"/>
      <c r="D105" s="63"/>
      <c r="E105" s="63"/>
      <c r="F105" s="63"/>
      <c r="G105" s="65"/>
      <c r="H105" s="65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I3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70" zoomScaleNormal="100" zoomScaleSheetLayoutView="70" workbookViewId="0">
      <selection activeCell="O20" sqref="O20:S20"/>
    </sheetView>
  </sheetViews>
  <sheetFormatPr defaultRowHeight="15" x14ac:dyDescent="0.25"/>
  <cols>
    <col min="1" max="1" width="9.85546875" style="125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57" customWidth="1"/>
    <col min="12" max="19" width="7" customWidth="1"/>
    <col min="20" max="20" width="1.42578125" customWidth="1"/>
  </cols>
  <sheetData>
    <row r="1" spans="1:11" x14ac:dyDescent="0.25">
      <c r="A1" s="44" t="s">
        <v>9</v>
      </c>
      <c r="B1" s="347" t="str">
        <f>INDEX(Содержание!$B$3:$G$44,MATCH(A1,Содержание!$A$3:$A$44,0),1)</f>
        <v xml:space="preserve">Ставки по депозитам в национальной валюте, % </v>
      </c>
      <c r="C1" s="348"/>
      <c r="D1" s="348"/>
      <c r="E1" s="348"/>
      <c r="F1" s="348"/>
      <c r="G1" s="348"/>
      <c r="H1" s="348"/>
      <c r="I1" s="349"/>
      <c r="J1" s="57"/>
      <c r="K1"/>
    </row>
    <row r="2" spans="1:11" ht="14.25" customHeight="1" x14ac:dyDescent="0.25">
      <c r="A2" s="188" t="s">
        <v>30</v>
      </c>
      <c r="B2" s="25" t="s">
        <v>36</v>
      </c>
      <c r="C2" s="186" t="s">
        <v>136</v>
      </c>
      <c r="D2" s="186" t="s">
        <v>137</v>
      </c>
      <c r="E2" s="31"/>
      <c r="F2" s="376" t="s">
        <v>32</v>
      </c>
      <c r="G2" s="377"/>
      <c r="H2" s="377"/>
      <c r="I2" s="378"/>
      <c r="J2" s="57"/>
      <c r="K2"/>
    </row>
    <row r="3" spans="1:11" x14ac:dyDescent="0.25">
      <c r="A3" s="381">
        <v>2022</v>
      </c>
      <c r="B3" s="122">
        <v>1</v>
      </c>
      <c r="C3" s="123">
        <v>7.9</v>
      </c>
      <c r="D3" s="123">
        <v>8.4</v>
      </c>
      <c r="E3" s="123"/>
      <c r="F3" s="362" t="s">
        <v>38</v>
      </c>
      <c r="G3" s="363"/>
      <c r="H3" s="363"/>
      <c r="I3" s="364"/>
      <c r="J3" s="57"/>
      <c r="K3"/>
    </row>
    <row r="4" spans="1:11" x14ac:dyDescent="0.25">
      <c r="A4" s="381"/>
      <c r="B4" s="122">
        <v>2</v>
      </c>
      <c r="C4" s="123">
        <v>10.3</v>
      </c>
      <c r="D4" s="123">
        <v>8.5</v>
      </c>
      <c r="E4" s="123"/>
      <c r="J4" s="57"/>
      <c r="K4"/>
    </row>
    <row r="5" spans="1:11" x14ac:dyDescent="0.25">
      <c r="A5" s="381"/>
      <c r="B5" s="122">
        <v>3</v>
      </c>
      <c r="C5" s="123">
        <v>10.9</v>
      </c>
      <c r="D5" s="123">
        <v>9.9</v>
      </c>
      <c r="E5" s="123"/>
      <c r="J5" s="57"/>
      <c r="K5"/>
    </row>
    <row r="6" spans="1:11" x14ac:dyDescent="0.25">
      <c r="A6" s="381"/>
      <c r="B6" s="122">
        <v>4</v>
      </c>
      <c r="C6" s="123">
        <v>11.6</v>
      </c>
      <c r="D6" s="123">
        <v>10.6</v>
      </c>
      <c r="E6" s="123"/>
      <c r="J6" s="57"/>
      <c r="K6"/>
    </row>
    <row r="7" spans="1:11" x14ac:dyDescent="0.25">
      <c r="A7" s="381"/>
      <c r="B7" s="122">
        <v>5</v>
      </c>
      <c r="C7" s="123">
        <v>11.5</v>
      </c>
      <c r="D7" s="123">
        <v>11</v>
      </c>
      <c r="E7" s="75"/>
      <c r="J7" s="57"/>
      <c r="K7"/>
    </row>
    <row r="8" spans="1:11" x14ac:dyDescent="0.25">
      <c r="A8" s="381"/>
      <c r="B8" s="122">
        <v>6</v>
      </c>
      <c r="C8" s="123">
        <v>11.6</v>
      </c>
      <c r="D8" s="123">
        <v>11.4</v>
      </c>
      <c r="E8" s="75"/>
      <c r="J8" s="57"/>
      <c r="K8"/>
    </row>
    <row r="9" spans="1:11" x14ac:dyDescent="0.25">
      <c r="A9" s="381"/>
      <c r="B9" s="122">
        <v>7</v>
      </c>
      <c r="C9" s="123">
        <v>12.3</v>
      </c>
      <c r="D9" s="123">
        <v>11.8</v>
      </c>
      <c r="E9" s="75"/>
      <c r="J9" s="57"/>
      <c r="K9"/>
    </row>
    <row r="10" spans="1:11" x14ac:dyDescent="0.25">
      <c r="A10" s="381"/>
      <c r="B10" s="122">
        <v>8</v>
      </c>
      <c r="C10" s="123">
        <v>12.4</v>
      </c>
      <c r="D10" s="123">
        <v>12</v>
      </c>
      <c r="E10" s="75"/>
      <c r="J10" s="57"/>
      <c r="K10"/>
    </row>
    <row r="11" spans="1:11" x14ac:dyDescent="0.25">
      <c r="A11" s="381"/>
      <c r="B11" s="122">
        <v>9</v>
      </c>
      <c r="C11" s="123">
        <v>12.4</v>
      </c>
      <c r="D11" s="123">
        <v>12.2</v>
      </c>
      <c r="E11" s="75"/>
      <c r="J11" s="57"/>
      <c r="K11"/>
    </row>
    <row r="12" spans="1:11" x14ac:dyDescent="0.25">
      <c r="A12" s="381"/>
      <c r="B12" s="122">
        <v>10</v>
      </c>
      <c r="C12" s="123">
        <v>13.6</v>
      </c>
      <c r="D12" s="123">
        <v>12.6</v>
      </c>
      <c r="E12" s="75"/>
      <c r="J12" s="57"/>
      <c r="K12"/>
    </row>
    <row r="13" spans="1:11" x14ac:dyDescent="0.25">
      <c r="A13" s="381"/>
      <c r="B13" s="122">
        <v>11</v>
      </c>
      <c r="C13" s="123">
        <v>13.8</v>
      </c>
      <c r="D13" s="123">
        <v>13</v>
      </c>
      <c r="E13" s="75"/>
      <c r="J13" s="57"/>
      <c r="K13"/>
    </row>
    <row r="14" spans="1:11" x14ac:dyDescent="0.25">
      <c r="A14" s="381"/>
      <c r="B14" s="122">
        <v>12</v>
      </c>
      <c r="C14" s="123">
        <v>14.4</v>
      </c>
      <c r="D14" s="123">
        <v>13.3</v>
      </c>
      <c r="E14" s="75"/>
      <c r="J14" s="57"/>
      <c r="K14"/>
    </row>
    <row r="15" spans="1:11" x14ac:dyDescent="0.25">
      <c r="A15" s="381">
        <v>2023</v>
      </c>
      <c r="B15" s="122">
        <v>1</v>
      </c>
      <c r="C15" s="123">
        <v>14.5</v>
      </c>
      <c r="D15" s="123">
        <v>13.7</v>
      </c>
      <c r="E15" s="75"/>
      <c r="J15" s="57"/>
      <c r="K15"/>
    </row>
    <row r="16" spans="1:11" x14ac:dyDescent="0.25">
      <c r="A16" s="381"/>
      <c r="B16" s="122">
        <v>2</v>
      </c>
      <c r="C16" s="123">
        <v>14.5</v>
      </c>
      <c r="D16" s="123">
        <v>13.5</v>
      </c>
      <c r="E16" s="75"/>
      <c r="J16" s="57"/>
      <c r="K16"/>
    </row>
    <row r="17" spans="1:19" x14ac:dyDescent="0.25">
      <c r="A17" s="381"/>
      <c r="B17" s="122">
        <v>3</v>
      </c>
      <c r="C17" s="123">
        <v>14.5</v>
      </c>
      <c r="D17" s="123">
        <v>13.5</v>
      </c>
      <c r="E17" s="75"/>
      <c r="J17" s="57"/>
      <c r="K17"/>
    </row>
    <row r="18" spans="1:19" x14ac:dyDescent="0.25">
      <c r="A18" s="381"/>
      <c r="B18" s="122">
        <v>4</v>
      </c>
      <c r="C18" s="123">
        <v>14.5</v>
      </c>
      <c r="D18" s="123">
        <v>13.9</v>
      </c>
      <c r="E18" s="75"/>
      <c r="J18" s="57"/>
      <c r="K18"/>
    </row>
    <row r="19" spans="1:19" x14ac:dyDescent="0.25">
      <c r="A19" s="381"/>
      <c r="B19" s="122">
        <v>5</v>
      </c>
      <c r="C19" s="123">
        <v>14.5</v>
      </c>
      <c r="D19" s="123">
        <v>13.8</v>
      </c>
      <c r="E19" s="75"/>
      <c r="J19" s="57"/>
      <c r="K19"/>
    </row>
    <row r="20" spans="1:19" x14ac:dyDescent="0.25">
      <c r="A20" s="381"/>
      <c r="B20" s="122">
        <v>6</v>
      </c>
      <c r="C20" s="123">
        <v>14.6</v>
      </c>
      <c r="D20" s="123">
        <v>14</v>
      </c>
      <c r="E20" s="75"/>
      <c r="J20" s="57"/>
      <c r="K20"/>
      <c r="O20" s="379" t="s">
        <v>0</v>
      </c>
      <c r="P20" s="379"/>
      <c r="Q20" s="379"/>
      <c r="R20" s="379"/>
      <c r="S20" s="380"/>
    </row>
    <row r="21" spans="1:19" x14ac:dyDescent="0.25">
      <c r="A21" s="381"/>
      <c r="B21" s="122">
        <v>7</v>
      </c>
      <c r="C21" s="123">
        <v>14.6</v>
      </c>
      <c r="D21" s="123">
        <v>13.9</v>
      </c>
      <c r="E21" s="75"/>
      <c r="J21" s="57"/>
      <c r="K21"/>
    </row>
    <row r="22" spans="1:19" x14ac:dyDescent="0.25">
      <c r="A22" s="381"/>
      <c r="B22" s="122">
        <v>8</v>
      </c>
      <c r="C22" s="123">
        <v>14.7</v>
      </c>
      <c r="D22" s="123">
        <v>13.9</v>
      </c>
      <c r="E22" s="75"/>
      <c r="J22" s="57"/>
      <c r="K22"/>
    </row>
    <row r="23" spans="1:19" x14ac:dyDescent="0.25">
      <c r="A23" s="381"/>
      <c r="B23" s="122">
        <v>9</v>
      </c>
      <c r="C23" s="123">
        <v>14.6</v>
      </c>
      <c r="D23" s="123">
        <v>14</v>
      </c>
      <c r="E23" s="75"/>
      <c r="J23" s="57"/>
      <c r="K23"/>
    </row>
    <row r="24" spans="1:19" x14ac:dyDescent="0.25">
      <c r="A24" s="381"/>
      <c r="B24" s="122">
        <v>10</v>
      </c>
      <c r="C24" s="123">
        <v>14.2</v>
      </c>
      <c r="D24" s="123">
        <v>14</v>
      </c>
      <c r="E24" s="75"/>
      <c r="J24" s="57"/>
      <c r="K24"/>
    </row>
    <row r="25" spans="1:19" x14ac:dyDescent="0.25">
      <c r="A25" s="381"/>
      <c r="B25" s="122">
        <v>11</v>
      </c>
      <c r="C25" s="123">
        <v>14.62</v>
      </c>
      <c r="D25" s="123">
        <v>13.86</v>
      </c>
      <c r="E25" s="75"/>
      <c r="J25" s="57"/>
      <c r="K25"/>
    </row>
    <row r="26" spans="1:19" x14ac:dyDescent="0.25">
      <c r="A26" s="381"/>
      <c r="B26" s="122">
        <v>12</v>
      </c>
      <c r="C26" s="123">
        <v>14.6</v>
      </c>
      <c r="D26" s="123">
        <v>13.7</v>
      </c>
      <c r="E26" s="75"/>
      <c r="J26" s="57"/>
      <c r="K26"/>
    </row>
    <row r="27" spans="1:19" x14ac:dyDescent="0.25">
      <c r="A27" s="374">
        <v>2024</v>
      </c>
      <c r="B27" s="122">
        <v>1</v>
      </c>
      <c r="C27" s="123">
        <v>14.3</v>
      </c>
      <c r="D27" s="123">
        <v>14</v>
      </c>
      <c r="E27" s="75"/>
      <c r="J27" s="57"/>
      <c r="K27"/>
    </row>
    <row r="28" spans="1:19" x14ac:dyDescent="0.25">
      <c r="A28" s="375"/>
      <c r="B28" s="147">
        <v>2</v>
      </c>
      <c r="C28" s="123">
        <v>14</v>
      </c>
      <c r="D28" s="123">
        <v>13.6</v>
      </c>
      <c r="E28" s="148"/>
      <c r="J28" s="57"/>
      <c r="K28"/>
    </row>
    <row r="29" spans="1:19" x14ac:dyDescent="0.25">
      <c r="A29" s="375"/>
      <c r="B29" s="147">
        <v>3</v>
      </c>
      <c r="C29" s="123">
        <v>13.6</v>
      </c>
      <c r="D29" s="123">
        <v>13.8</v>
      </c>
      <c r="E29" s="148"/>
      <c r="J29" s="57"/>
      <c r="K29"/>
    </row>
    <row r="30" spans="1:19" x14ac:dyDescent="0.25">
      <c r="A30" s="375"/>
      <c r="B30" s="147">
        <v>4</v>
      </c>
      <c r="C30" s="123">
        <v>13.7</v>
      </c>
      <c r="D30" s="123">
        <v>13.7</v>
      </c>
      <c r="E30" s="148"/>
      <c r="J30" s="57"/>
      <c r="K30"/>
    </row>
    <row r="31" spans="1:19" x14ac:dyDescent="0.25">
      <c r="A31" s="375"/>
      <c r="B31" s="147">
        <v>5</v>
      </c>
      <c r="C31" s="123">
        <v>13.7</v>
      </c>
      <c r="D31" s="123">
        <v>13.6</v>
      </c>
      <c r="E31" s="148"/>
      <c r="J31" s="57"/>
      <c r="K31" s="125"/>
    </row>
    <row r="32" spans="1:19" x14ac:dyDescent="0.25">
      <c r="A32" s="375"/>
      <c r="B32" s="147">
        <v>6</v>
      </c>
      <c r="C32" s="123">
        <v>13.5</v>
      </c>
      <c r="D32" s="123">
        <v>13.6</v>
      </c>
      <c r="E32" s="148"/>
      <c r="J32" s="57"/>
      <c r="K32" s="125"/>
    </row>
    <row r="33" spans="1:11" x14ac:dyDescent="0.25">
      <c r="A33" s="375"/>
      <c r="B33" s="147">
        <v>7</v>
      </c>
      <c r="C33" s="123">
        <v>13.2</v>
      </c>
      <c r="D33" s="123">
        <v>13.5</v>
      </c>
      <c r="E33" s="148"/>
      <c r="J33" s="57"/>
      <c r="K33" s="125"/>
    </row>
    <row r="170" spans="13:13" x14ac:dyDescent="0.25">
      <c r="M170">
        <v>100</v>
      </c>
    </row>
  </sheetData>
  <mergeCells count="7">
    <mergeCell ref="A27:A33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32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57" customWidth="1"/>
    <col min="10" max="17" width="7.85546875" customWidth="1"/>
  </cols>
  <sheetData>
    <row r="1" spans="1:8" x14ac:dyDescent="0.25">
      <c r="A1" s="125" t="s">
        <v>10</v>
      </c>
      <c r="B1" s="347" t="str">
        <f>INDEX(Содержание!$B$3:$G$44,MATCH(A1,Содержание!$A$3:$A$44,0),1)</f>
        <v>Ставки по кредитам в национальной валюте, %</v>
      </c>
      <c r="C1" s="348"/>
      <c r="D1" s="348"/>
      <c r="E1" s="348"/>
      <c r="F1" s="348"/>
      <c r="G1" s="348"/>
      <c r="H1" s="348"/>
    </row>
    <row r="2" spans="1:8" ht="25.5" x14ac:dyDescent="0.25">
      <c r="A2" s="93" t="s">
        <v>30</v>
      </c>
      <c r="B2" s="94" t="s">
        <v>36</v>
      </c>
      <c r="C2" s="42" t="s">
        <v>78</v>
      </c>
      <c r="D2" s="42" t="s">
        <v>79</v>
      </c>
      <c r="E2" s="42" t="s">
        <v>80</v>
      </c>
      <c r="F2" s="42" t="s">
        <v>63</v>
      </c>
      <c r="G2" s="42" t="s">
        <v>138</v>
      </c>
      <c r="H2" s="187" t="s">
        <v>32</v>
      </c>
    </row>
    <row r="3" spans="1:8" x14ac:dyDescent="0.25">
      <c r="A3" s="382">
        <v>2022</v>
      </c>
      <c r="B3" s="36">
        <v>1</v>
      </c>
      <c r="C3" s="155">
        <v>10.25</v>
      </c>
      <c r="D3" s="43">
        <v>12.530747092514117</v>
      </c>
      <c r="E3" s="43">
        <v>17.459233555363557</v>
      </c>
      <c r="F3" s="43">
        <v>19.153117406969827</v>
      </c>
      <c r="G3" s="43">
        <v>8.5994955641792004</v>
      </c>
      <c r="H3" s="124" t="s">
        <v>38</v>
      </c>
    </row>
    <row r="4" spans="1:8" x14ac:dyDescent="0.25">
      <c r="A4" s="382"/>
      <c r="B4" s="36">
        <v>2</v>
      </c>
      <c r="C4" s="155">
        <v>13.5</v>
      </c>
      <c r="D4" s="43">
        <v>12.970611419718017</v>
      </c>
      <c r="E4" s="43">
        <v>18.220862768145565</v>
      </c>
      <c r="F4" s="43">
        <v>19.38591301013637</v>
      </c>
      <c r="G4" s="43">
        <v>8.8922877466163843</v>
      </c>
    </row>
    <row r="5" spans="1:8" x14ac:dyDescent="0.25">
      <c r="A5" s="382"/>
      <c r="B5" s="36">
        <v>3</v>
      </c>
      <c r="C5" s="155">
        <v>13.5</v>
      </c>
      <c r="D5" s="43">
        <v>14.923223401017978</v>
      </c>
      <c r="E5" s="43">
        <v>17.746106889317318</v>
      </c>
      <c r="F5" s="43">
        <v>19.364277613259937</v>
      </c>
      <c r="G5" s="43">
        <v>8.5245327166333347</v>
      </c>
    </row>
    <row r="6" spans="1:8" x14ac:dyDescent="0.25">
      <c r="A6" s="382"/>
      <c r="B6" s="36">
        <v>4</v>
      </c>
      <c r="C6" s="155">
        <v>14</v>
      </c>
      <c r="D6" s="43">
        <v>15.473737353944971</v>
      </c>
      <c r="E6" s="43">
        <v>17.134162996694283</v>
      </c>
      <c r="F6" s="43">
        <v>18.885005546471298</v>
      </c>
      <c r="G6" s="43">
        <v>8.1291718151113681</v>
      </c>
    </row>
    <row r="7" spans="1:8" x14ac:dyDescent="0.25">
      <c r="A7" s="382"/>
      <c r="B7" s="36">
        <v>5</v>
      </c>
      <c r="C7" s="155">
        <v>14</v>
      </c>
      <c r="D7" s="43">
        <v>16.189051271447426</v>
      </c>
      <c r="E7" s="43">
        <v>16.6542353712153</v>
      </c>
      <c r="F7" s="43">
        <v>17.541020579113813</v>
      </c>
      <c r="G7" s="43">
        <v>8.1480339755925613</v>
      </c>
    </row>
    <row r="8" spans="1:8" x14ac:dyDescent="0.25">
      <c r="A8" s="382"/>
      <c r="B8" s="36">
        <v>6</v>
      </c>
      <c r="C8" s="155">
        <v>14</v>
      </c>
      <c r="D8" s="43">
        <v>16.323938713480512</v>
      </c>
      <c r="E8" s="43">
        <v>16.803846277231195</v>
      </c>
      <c r="F8" s="43">
        <v>17.357357920331999</v>
      </c>
      <c r="G8" s="43">
        <v>8.1819099572641072</v>
      </c>
    </row>
    <row r="9" spans="1:8" x14ac:dyDescent="0.25">
      <c r="A9" s="382"/>
      <c r="B9" s="36">
        <v>7</v>
      </c>
      <c r="C9" s="155">
        <v>14.5</v>
      </c>
      <c r="D9" s="43">
        <v>16.656209675322856</v>
      </c>
      <c r="E9" s="43">
        <v>15.841318584460874</v>
      </c>
      <c r="F9" s="43">
        <v>16.298365284268083</v>
      </c>
      <c r="G9" s="43">
        <v>8.2723814920462839</v>
      </c>
    </row>
    <row r="10" spans="1:8" x14ac:dyDescent="0.25">
      <c r="A10" s="382"/>
      <c r="B10" s="36">
        <v>8</v>
      </c>
      <c r="C10" s="155">
        <v>14.5</v>
      </c>
      <c r="D10" s="43">
        <v>16.892890279010889</v>
      </c>
      <c r="E10" s="43">
        <v>17.301347145662284</v>
      </c>
      <c r="F10" s="43">
        <v>18.299225373424406</v>
      </c>
      <c r="G10" s="43">
        <v>8.2750661081105008</v>
      </c>
    </row>
    <row r="11" spans="1:8" x14ac:dyDescent="0.25">
      <c r="A11" s="382"/>
      <c r="B11" s="36">
        <v>9</v>
      </c>
      <c r="C11" s="155">
        <v>14.5</v>
      </c>
      <c r="D11" s="43">
        <v>16.969451006027352</v>
      </c>
      <c r="E11" s="43">
        <v>17.307043973783543</v>
      </c>
      <c r="F11" s="43">
        <v>18.616686571338665</v>
      </c>
      <c r="G11" s="43">
        <v>7.9516393732525295</v>
      </c>
    </row>
    <row r="12" spans="1:8" x14ac:dyDescent="0.25">
      <c r="A12" s="382"/>
      <c r="B12" s="36">
        <v>10</v>
      </c>
      <c r="C12" s="155">
        <v>16</v>
      </c>
      <c r="D12" s="43">
        <v>17.861590493058301</v>
      </c>
      <c r="E12" s="43">
        <v>16.567984847569999</v>
      </c>
      <c r="F12" s="43">
        <v>17.949185585118091</v>
      </c>
      <c r="G12" s="43">
        <v>8.4981445898048058</v>
      </c>
    </row>
    <row r="13" spans="1:8" x14ac:dyDescent="0.25">
      <c r="A13" s="382"/>
      <c r="B13" s="36">
        <v>11</v>
      </c>
      <c r="C13" s="155">
        <v>16</v>
      </c>
      <c r="D13" s="43">
        <v>19.203059917785041</v>
      </c>
      <c r="E13" s="43">
        <v>14.315489146773896</v>
      </c>
      <c r="F13" s="43">
        <v>14.354853470215525</v>
      </c>
      <c r="G13" s="43">
        <v>9.2189393076462824</v>
      </c>
    </row>
    <row r="14" spans="1:8" x14ac:dyDescent="0.25">
      <c r="A14" s="382"/>
      <c r="B14" s="36">
        <v>12</v>
      </c>
      <c r="C14" s="155">
        <v>16.75</v>
      </c>
      <c r="D14" s="43">
        <v>19.746215386336974</v>
      </c>
      <c r="E14" s="43">
        <v>16.562367071433211</v>
      </c>
      <c r="F14" s="43">
        <v>17.23543569739121</v>
      </c>
      <c r="G14" s="43">
        <v>9.4729832643512424</v>
      </c>
    </row>
    <row r="15" spans="1:8" x14ac:dyDescent="0.25">
      <c r="A15" s="382">
        <v>2023</v>
      </c>
      <c r="B15" s="36">
        <v>1</v>
      </c>
      <c r="C15" s="155">
        <v>16.75</v>
      </c>
      <c r="D15" s="43">
        <v>19.943570832436468</v>
      </c>
      <c r="E15" s="43">
        <v>18.742802023872137</v>
      </c>
      <c r="F15" s="43">
        <v>18.778884614957246</v>
      </c>
      <c r="G15" s="43">
        <v>10.452949100669198</v>
      </c>
    </row>
    <row r="16" spans="1:8" x14ac:dyDescent="0.25">
      <c r="A16" s="382"/>
      <c r="B16" s="36">
        <v>2</v>
      </c>
      <c r="C16" s="155">
        <v>16.75</v>
      </c>
      <c r="D16" s="43">
        <v>20.206914663671164</v>
      </c>
      <c r="E16" s="43">
        <v>19.406070153205988</v>
      </c>
      <c r="F16" s="43">
        <v>19.443375015949087</v>
      </c>
      <c r="G16" s="43">
        <v>10.974466810083666</v>
      </c>
    </row>
    <row r="17" spans="1:17" x14ac:dyDescent="0.25">
      <c r="A17" s="382"/>
      <c r="B17" s="36">
        <v>3</v>
      </c>
      <c r="C17" s="155">
        <v>16.75</v>
      </c>
      <c r="D17" s="43">
        <v>19.654851704803121</v>
      </c>
      <c r="E17" s="43">
        <v>18.971370659088368</v>
      </c>
      <c r="F17" s="43">
        <v>18.730397639555537</v>
      </c>
      <c r="G17" s="43">
        <v>10.965472308755757</v>
      </c>
    </row>
    <row r="18" spans="1:17" x14ac:dyDescent="0.25">
      <c r="A18" s="383"/>
      <c r="B18" s="36">
        <v>4</v>
      </c>
      <c r="C18" s="155">
        <v>16.75</v>
      </c>
      <c r="D18" s="43">
        <v>18.927629221869687</v>
      </c>
      <c r="E18" s="43">
        <v>19.136515686115644</v>
      </c>
      <c r="F18" s="43">
        <v>19.661289314170151</v>
      </c>
      <c r="G18" s="43">
        <v>10.242446157049086</v>
      </c>
    </row>
    <row r="19" spans="1:17" x14ac:dyDescent="0.25">
      <c r="A19" s="383"/>
      <c r="B19" s="36">
        <v>5</v>
      </c>
      <c r="C19" s="155">
        <v>16.75</v>
      </c>
      <c r="D19" s="43">
        <v>19.83091810448035</v>
      </c>
      <c r="E19" s="43">
        <v>19.112011562791693</v>
      </c>
      <c r="F19" s="43">
        <v>19.263507823563746</v>
      </c>
      <c r="G19" s="43">
        <v>10.513887300787628</v>
      </c>
    </row>
    <row r="20" spans="1:17" x14ac:dyDescent="0.25">
      <c r="A20" s="383"/>
      <c r="B20" s="36">
        <v>6</v>
      </c>
      <c r="C20" s="155">
        <v>16.75</v>
      </c>
      <c r="D20" s="43">
        <v>19.966107689347055</v>
      </c>
      <c r="E20" s="43">
        <v>18.968094311288944</v>
      </c>
      <c r="F20" s="43">
        <v>19.433570022147244</v>
      </c>
      <c r="G20" s="43">
        <v>10.604357604333492</v>
      </c>
    </row>
    <row r="21" spans="1:17" x14ac:dyDescent="0.25">
      <c r="A21" s="383"/>
      <c r="B21" s="36">
        <v>7</v>
      </c>
      <c r="C21" s="155">
        <v>16.75</v>
      </c>
      <c r="D21" s="43">
        <v>20.520271599610901</v>
      </c>
      <c r="E21" s="43">
        <v>15.836918656163608</v>
      </c>
      <c r="F21" s="43">
        <v>15.521129432623754</v>
      </c>
      <c r="G21" s="43">
        <v>10.802170622960546</v>
      </c>
    </row>
    <row r="22" spans="1:17" x14ac:dyDescent="0.25">
      <c r="A22" s="383"/>
      <c r="B22" s="36">
        <v>8</v>
      </c>
      <c r="C22" s="155">
        <v>16.5</v>
      </c>
      <c r="D22" s="43">
        <v>20.676985613027682</v>
      </c>
      <c r="E22" s="43">
        <v>19.378522576453864</v>
      </c>
      <c r="F22" s="43">
        <v>19.995788741664359</v>
      </c>
      <c r="G22" s="43">
        <v>10.915446236397214</v>
      </c>
      <c r="N22" s="331" t="s">
        <v>0</v>
      </c>
      <c r="O22" s="331"/>
      <c r="P22" s="331"/>
      <c r="Q22" s="331"/>
    </row>
    <row r="23" spans="1:17" x14ac:dyDescent="0.25">
      <c r="A23" s="383"/>
      <c r="B23" s="36">
        <v>9</v>
      </c>
      <c r="C23" s="155">
        <v>16.5</v>
      </c>
      <c r="D23" s="43">
        <v>20.231008250235845</v>
      </c>
      <c r="E23" s="43">
        <v>19.170734566727443</v>
      </c>
      <c r="F23" s="43">
        <v>19.77632918932775</v>
      </c>
      <c r="G23" s="43">
        <v>10.536928939723845</v>
      </c>
    </row>
    <row r="24" spans="1:17" x14ac:dyDescent="0.25">
      <c r="A24" s="383"/>
      <c r="B24" s="36">
        <v>10</v>
      </c>
      <c r="C24" s="155">
        <v>16</v>
      </c>
      <c r="D24" s="43">
        <v>20.293206141193252</v>
      </c>
      <c r="E24" s="43">
        <v>19.086886907846516</v>
      </c>
      <c r="F24" s="43">
        <v>19.524495706705398</v>
      </c>
      <c r="G24" s="43">
        <v>11.036990723983541</v>
      </c>
    </row>
    <row r="25" spans="1:17" x14ac:dyDescent="0.25">
      <c r="A25" s="383"/>
      <c r="B25" s="36">
        <v>11</v>
      </c>
      <c r="C25" s="155">
        <v>15.75</v>
      </c>
      <c r="D25" s="43">
        <v>20.134513931392224</v>
      </c>
      <c r="E25" s="43">
        <v>16.153823916231676</v>
      </c>
      <c r="F25" s="43">
        <v>16.036010044311492</v>
      </c>
      <c r="G25" s="43">
        <v>11.131280849349276</v>
      </c>
    </row>
    <row r="26" spans="1:17" x14ac:dyDescent="0.25">
      <c r="A26" s="383"/>
      <c r="B26" s="36">
        <v>12</v>
      </c>
      <c r="C26" s="155">
        <v>15.75</v>
      </c>
      <c r="D26" s="43">
        <v>19.626419605036055</v>
      </c>
      <c r="E26" s="43">
        <v>16.799491961069005</v>
      </c>
      <c r="F26" s="43">
        <v>17.111867630195373</v>
      </c>
      <c r="G26" s="43">
        <v>10.5082049241181</v>
      </c>
    </row>
    <row r="27" spans="1:17" x14ac:dyDescent="0.25">
      <c r="A27" s="384">
        <v>2024</v>
      </c>
      <c r="B27" s="36">
        <v>1</v>
      </c>
      <c r="C27" s="155">
        <v>15.25</v>
      </c>
      <c r="D27" s="43">
        <v>19.881212786855897</v>
      </c>
      <c r="E27" s="43">
        <v>19.769505738294175</v>
      </c>
      <c r="F27" s="43">
        <v>20.143165960217431</v>
      </c>
      <c r="G27" s="43">
        <v>11.074763053646226</v>
      </c>
    </row>
    <row r="28" spans="1:17" x14ac:dyDescent="0.25">
      <c r="A28" s="385"/>
      <c r="B28" s="36">
        <v>2</v>
      </c>
      <c r="C28" s="155">
        <v>14.75</v>
      </c>
      <c r="D28" s="43">
        <v>19.541391007428047</v>
      </c>
      <c r="E28" s="43">
        <v>17.511561217106976</v>
      </c>
      <c r="F28" s="43">
        <v>17.436694998946287</v>
      </c>
      <c r="G28" s="43">
        <v>10.722655681356871</v>
      </c>
    </row>
    <row r="29" spans="1:17" x14ac:dyDescent="0.25">
      <c r="A29" s="385"/>
      <c r="B29" s="36">
        <v>3</v>
      </c>
      <c r="C29" s="155">
        <v>14.75</v>
      </c>
      <c r="D29" s="43">
        <v>19.282795455779016</v>
      </c>
      <c r="E29" s="43">
        <v>19.085359613725441</v>
      </c>
      <c r="F29" s="43">
        <v>19.15066583237093</v>
      </c>
      <c r="G29" s="43">
        <v>10.905468217024604</v>
      </c>
    </row>
    <row r="30" spans="1:17" x14ac:dyDescent="0.25">
      <c r="A30" s="385"/>
      <c r="B30" s="36">
        <v>4</v>
      </c>
      <c r="C30" s="155">
        <v>14.75</v>
      </c>
      <c r="D30" s="43">
        <v>19.467451914967551</v>
      </c>
      <c r="E30" s="43">
        <v>19.787241113170165</v>
      </c>
      <c r="F30" s="43">
        <v>20.289507829507574</v>
      </c>
      <c r="G30" s="43">
        <v>11.198433675567209</v>
      </c>
    </row>
    <row r="31" spans="1:17" x14ac:dyDescent="0.25">
      <c r="A31" s="385"/>
      <c r="B31" s="36">
        <v>5</v>
      </c>
      <c r="C31" s="155">
        <v>14.75</v>
      </c>
      <c r="D31" s="43">
        <v>19.784371289068982</v>
      </c>
      <c r="E31" s="43">
        <v>19.345037629673854</v>
      </c>
      <c r="F31" s="43">
        <v>19.577981624262868</v>
      </c>
      <c r="G31" s="43">
        <v>11.459592628496392</v>
      </c>
    </row>
    <row r="32" spans="1:17" x14ac:dyDescent="0.25">
      <c r="A32" s="385"/>
      <c r="B32" s="36">
        <v>6</v>
      </c>
      <c r="C32" s="155">
        <v>14.5</v>
      </c>
      <c r="D32" s="43">
        <v>19.56412644020196</v>
      </c>
      <c r="E32" s="43">
        <v>17.453642324217139</v>
      </c>
      <c r="F32" s="43">
        <v>17.386807836029028</v>
      </c>
      <c r="G32" s="43">
        <v>11.243501656261202</v>
      </c>
    </row>
  </sheetData>
  <mergeCells count="5">
    <mergeCell ref="A3:A14"/>
    <mergeCell ref="B1:H1"/>
    <mergeCell ref="A15:A26"/>
    <mergeCell ref="N22:Q22"/>
    <mergeCell ref="A27:A3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32"/>
  <sheetViews>
    <sheetView showGridLines="0" view="pageBreakPreview" zoomScaleNormal="100" zoomScaleSheetLayoutView="100" workbookViewId="0">
      <selection activeCell="O18" sqref="O18:R1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57" customWidth="1"/>
    <col min="14" max="18" width="13.140625" customWidth="1"/>
  </cols>
  <sheetData>
    <row r="1" spans="1:12" x14ac:dyDescent="0.25">
      <c r="A1" s="38" t="s">
        <v>11</v>
      </c>
      <c r="B1" s="391" t="str">
        <f>INDEX(Содержание!$B$3:$G$44,MATCH(A1,Содержание!$A$3:$A$44,0),1)</f>
        <v>Кредиты экономике от БВУ (портфель), г/г, %</v>
      </c>
      <c r="C1" s="392"/>
      <c r="D1" s="392"/>
      <c r="E1" s="392"/>
      <c r="F1" s="392"/>
      <c r="G1" s="392"/>
      <c r="H1" s="392"/>
      <c r="I1" s="392"/>
      <c r="J1" s="392"/>
      <c r="K1" s="392"/>
      <c r="L1" s="393"/>
    </row>
    <row r="2" spans="1:12" ht="57.75" customHeight="1" x14ac:dyDescent="0.25">
      <c r="A2" s="39" t="s">
        <v>30</v>
      </c>
      <c r="B2" s="41" t="s">
        <v>36</v>
      </c>
      <c r="C2" s="41" t="s">
        <v>155</v>
      </c>
      <c r="D2" s="41" t="s">
        <v>153</v>
      </c>
      <c r="E2" s="41" t="s">
        <v>64</v>
      </c>
      <c r="F2" s="41" t="s">
        <v>156</v>
      </c>
      <c r="G2" s="41" t="s">
        <v>154</v>
      </c>
      <c r="H2" s="330" t="s">
        <v>32</v>
      </c>
      <c r="I2" s="330"/>
      <c r="J2" s="330"/>
      <c r="K2" s="330"/>
      <c r="L2" s="330"/>
    </row>
    <row r="3" spans="1:12" x14ac:dyDescent="0.25">
      <c r="A3" s="388">
        <v>2022</v>
      </c>
      <c r="B3" s="40">
        <v>1</v>
      </c>
      <c r="C3" s="156">
        <v>6.9039319299813942</v>
      </c>
      <c r="D3" s="156">
        <v>11.553524271035949</v>
      </c>
      <c r="E3" s="156">
        <v>6.3022431034963962</v>
      </c>
      <c r="F3" s="156">
        <v>2.0193627731147967</v>
      </c>
      <c r="G3" s="156">
        <v>26.779062077628534</v>
      </c>
      <c r="H3" s="346" t="s">
        <v>38</v>
      </c>
      <c r="I3" s="346"/>
      <c r="J3" s="346"/>
      <c r="K3" s="346"/>
      <c r="L3" s="394"/>
    </row>
    <row r="4" spans="1:12" x14ac:dyDescent="0.25">
      <c r="A4" s="389"/>
      <c r="B4" s="40">
        <v>2</v>
      </c>
      <c r="C4" s="156">
        <v>9.4162359250353713</v>
      </c>
      <c r="D4" s="156">
        <v>12.233108041300815</v>
      </c>
      <c r="E4" s="156">
        <v>7.4983184438523098</v>
      </c>
      <c r="F4" s="156">
        <v>2.1403140541613701</v>
      </c>
      <c r="G4" s="156">
        <v>31.287976464349864</v>
      </c>
      <c r="H4" s="5"/>
      <c r="I4" s="19"/>
      <c r="J4" s="19"/>
      <c r="K4" s="19"/>
    </row>
    <row r="5" spans="1:12" x14ac:dyDescent="0.25">
      <c r="A5" s="389"/>
      <c r="B5" s="40">
        <v>3</v>
      </c>
      <c r="C5" s="156">
        <v>8.5157043500244338</v>
      </c>
      <c r="D5" s="156">
        <v>11.635250653957977</v>
      </c>
      <c r="E5" s="156">
        <v>7.5975175286442349</v>
      </c>
      <c r="F5" s="156">
        <v>2.2179835784001827</v>
      </c>
      <c r="G5" s="156">
        <v>29.966456111026829</v>
      </c>
      <c r="H5" s="5"/>
      <c r="I5" s="19"/>
      <c r="J5" s="19"/>
      <c r="K5" s="19"/>
    </row>
    <row r="6" spans="1:12" x14ac:dyDescent="0.25">
      <c r="A6" s="389"/>
      <c r="B6" s="40">
        <v>4</v>
      </c>
      <c r="C6" s="156">
        <v>6.3269776286329149</v>
      </c>
      <c r="D6" s="156">
        <v>10.306927845728282</v>
      </c>
      <c r="E6" s="156">
        <v>6.9205055941281719</v>
      </c>
      <c r="F6" s="156">
        <v>2.2943402365060628</v>
      </c>
      <c r="G6" s="156">
        <v>25.848751304995432</v>
      </c>
      <c r="H6" s="5"/>
      <c r="I6" s="19"/>
      <c r="J6" s="19"/>
      <c r="K6" s="19"/>
    </row>
    <row r="7" spans="1:12" x14ac:dyDescent="0.25">
      <c r="A7" s="389"/>
      <c r="B7" s="40">
        <v>5</v>
      </c>
      <c r="C7" s="156">
        <v>3.6435541787731736</v>
      </c>
      <c r="D7" s="156">
        <v>10.61269977056307</v>
      </c>
      <c r="E7" s="156">
        <v>7.7101975619849554</v>
      </c>
      <c r="F7" s="156">
        <v>2.1309539705722225</v>
      </c>
      <c r="G7" s="156">
        <v>24.097405481893421</v>
      </c>
      <c r="H7" s="5"/>
    </row>
    <row r="8" spans="1:12" x14ac:dyDescent="0.25">
      <c r="A8" s="389"/>
      <c r="B8" s="40">
        <v>6</v>
      </c>
      <c r="C8" s="156">
        <v>7.0804771006119598</v>
      </c>
      <c r="D8" s="156">
        <v>10.51064834693466</v>
      </c>
      <c r="E8" s="156">
        <v>7.814587235311766</v>
      </c>
      <c r="F8" s="156">
        <v>2.1315847031846817</v>
      </c>
      <c r="G8" s="156">
        <v>27.537297386043068</v>
      </c>
      <c r="H8" s="5"/>
    </row>
    <row r="9" spans="1:12" x14ac:dyDescent="0.25">
      <c r="A9" s="389"/>
      <c r="B9" s="40">
        <v>7</v>
      </c>
      <c r="C9" s="156">
        <v>6.428860104308832</v>
      </c>
      <c r="D9" s="156">
        <v>10.750619523578818</v>
      </c>
      <c r="E9" s="156">
        <v>7.7339171091652572</v>
      </c>
      <c r="F9" s="156">
        <v>2.2191720206632759</v>
      </c>
      <c r="G9" s="156">
        <v>27.132568757716186</v>
      </c>
      <c r="H9" s="5"/>
    </row>
    <row r="10" spans="1:12" x14ac:dyDescent="0.25">
      <c r="A10" s="389"/>
      <c r="B10" s="40">
        <v>8</v>
      </c>
      <c r="C10" s="156">
        <v>5.6135640674049467</v>
      </c>
      <c r="D10" s="156">
        <v>9.9653724218147772</v>
      </c>
      <c r="E10" s="156">
        <v>7.7416447345810777</v>
      </c>
      <c r="F10" s="156">
        <v>2.3524752510064912</v>
      </c>
      <c r="G10" s="156">
        <v>25.673056474807293</v>
      </c>
      <c r="H10" s="5"/>
    </row>
    <row r="11" spans="1:12" x14ac:dyDescent="0.25">
      <c r="A11" s="389"/>
      <c r="B11" s="40">
        <v>9</v>
      </c>
      <c r="C11" s="156">
        <v>5.2077369652675172</v>
      </c>
      <c r="D11" s="156">
        <v>9.4877849211378109</v>
      </c>
      <c r="E11" s="156">
        <v>7.6575595916344232</v>
      </c>
      <c r="F11" s="156">
        <v>2.0353594048812931</v>
      </c>
      <c r="G11" s="156">
        <v>24.388440882921046</v>
      </c>
      <c r="H11" s="5"/>
    </row>
    <row r="12" spans="1:12" x14ac:dyDescent="0.25">
      <c r="A12" s="389"/>
      <c r="B12" s="40">
        <v>10</v>
      </c>
      <c r="C12" s="156">
        <v>6.1495433249717717</v>
      </c>
      <c r="D12" s="156">
        <v>8.8467062733785866</v>
      </c>
      <c r="E12" s="156">
        <v>7.8471655000531557</v>
      </c>
      <c r="F12" s="156">
        <v>2.0329135229795869</v>
      </c>
      <c r="G12" s="156">
        <v>24.876328621383102</v>
      </c>
      <c r="H12" s="5"/>
    </row>
    <row r="13" spans="1:12" x14ac:dyDescent="0.25">
      <c r="A13" s="389"/>
      <c r="B13" s="40">
        <v>11</v>
      </c>
      <c r="C13" s="156">
        <v>5.8412490961801939</v>
      </c>
      <c r="D13" s="156">
        <v>9.7976822595864697</v>
      </c>
      <c r="E13" s="156">
        <v>7.6099520458225607</v>
      </c>
      <c r="F13" s="156">
        <v>1.2786379951563018</v>
      </c>
      <c r="G13" s="156">
        <v>24.527521396745527</v>
      </c>
      <c r="H13" s="5"/>
    </row>
    <row r="14" spans="1:12" x14ac:dyDescent="0.25">
      <c r="A14" s="390"/>
      <c r="B14" s="40">
        <v>12</v>
      </c>
      <c r="C14" s="156">
        <v>6.3652045377718567</v>
      </c>
      <c r="D14" s="156">
        <v>8.3957669600876184</v>
      </c>
      <c r="E14" s="156">
        <v>7.3894841274036756</v>
      </c>
      <c r="F14" s="156">
        <v>1.1726608862661159</v>
      </c>
      <c r="G14" s="156">
        <v>23.323116511529268</v>
      </c>
      <c r="H14" s="5"/>
    </row>
    <row r="15" spans="1:12" x14ac:dyDescent="0.25">
      <c r="A15" s="382">
        <v>2023</v>
      </c>
      <c r="B15" s="40">
        <v>1</v>
      </c>
      <c r="C15" s="156">
        <v>5.9242136801686174</v>
      </c>
      <c r="D15" s="156">
        <v>8.787484973638545</v>
      </c>
      <c r="E15" s="156">
        <v>7.2942788514335888</v>
      </c>
      <c r="F15" s="156">
        <v>1.0788145548461807</v>
      </c>
      <c r="G15" s="156">
        <v>23.084792060086929</v>
      </c>
      <c r="H15" s="5"/>
    </row>
    <row r="16" spans="1:12" x14ac:dyDescent="0.25">
      <c r="A16" s="382"/>
      <c r="B16" s="40">
        <v>2</v>
      </c>
      <c r="C16" s="156">
        <v>3.7978491057003336</v>
      </c>
      <c r="D16" s="156">
        <v>8.1296156685188148</v>
      </c>
      <c r="E16" s="156">
        <v>6.8909468638506199</v>
      </c>
      <c r="F16" s="156">
        <v>1.0326825469276086</v>
      </c>
      <c r="G16" s="156">
        <v>19.851094184997379</v>
      </c>
      <c r="H16" s="5"/>
    </row>
    <row r="17" spans="1:18" x14ac:dyDescent="0.25">
      <c r="A17" s="382"/>
      <c r="B17" s="40">
        <v>3</v>
      </c>
      <c r="C17" s="156">
        <v>4.2166730306538227</v>
      </c>
      <c r="D17" s="156">
        <v>8.7433088977236313</v>
      </c>
      <c r="E17" s="156">
        <v>6.3769509335353209</v>
      </c>
      <c r="F17" s="156">
        <v>1.1076870147099533</v>
      </c>
      <c r="G17" s="156">
        <v>20.444619876622728</v>
      </c>
      <c r="H17" s="5"/>
    </row>
    <row r="18" spans="1:18" x14ac:dyDescent="0.25">
      <c r="A18" s="383"/>
      <c r="B18" s="40">
        <v>4</v>
      </c>
      <c r="C18" s="156">
        <v>6.9587917367114427</v>
      </c>
      <c r="D18" s="156">
        <v>10.018959700936865</v>
      </c>
      <c r="E18" s="156">
        <v>6.7434030390731623</v>
      </c>
      <c r="F18" s="156">
        <v>1.2037391545592635</v>
      </c>
      <c r="G18" s="156">
        <v>24.924893631280732</v>
      </c>
      <c r="H18" s="5"/>
      <c r="O18" s="331" t="s">
        <v>0</v>
      </c>
      <c r="P18" s="331"/>
      <c r="Q18" s="331"/>
      <c r="R18" s="331"/>
    </row>
    <row r="19" spans="1:18" x14ac:dyDescent="0.25">
      <c r="A19" s="383"/>
      <c r="B19" s="40">
        <v>5</v>
      </c>
      <c r="C19" s="156">
        <v>7.7035386170710085</v>
      </c>
      <c r="D19" s="156">
        <v>9.4950993111187909</v>
      </c>
      <c r="E19" s="156">
        <v>5.6864420550402963</v>
      </c>
      <c r="F19" s="156">
        <v>1.3579647771256047</v>
      </c>
      <c r="G19" s="156">
        <v>24.243044760355701</v>
      </c>
      <c r="H19" s="5"/>
    </row>
    <row r="20" spans="1:18" x14ac:dyDescent="0.25">
      <c r="A20" s="383"/>
      <c r="B20" s="40">
        <v>6</v>
      </c>
      <c r="C20" s="156">
        <v>5.9125162500573873</v>
      </c>
      <c r="D20" s="156">
        <v>9.238865496837775</v>
      </c>
      <c r="E20" s="156">
        <v>5.2942507218688366</v>
      </c>
      <c r="F20" s="156">
        <v>1.2560155077091586</v>
      </c>
      <c r="G20" s="156">
        <v>21.701647976473154</v>
      </c>
      <c r="H20" s="5"/>
    </row>
    <row r="21" spans="1:18" ht="15" customHeight="1" x14ac:dyDescent="0.25">
      <c r="A21" s="383"/>
      <c r="B21" s="40">
        <v>7</v>
      </c>
      <c r="C21" s="156">
        <v>5.6536346010784708</v>
      </c>
      <c r="D21" s="156">
        <v>10.249556677356418</v>
      </c>
      <c r="E21" s="156">
        <v>4.5211845562239956</v>
      </c>
      <c r="F21" s="156">
        <v>1.6580451870710129</v>
      </c>
      <c r="G21" s="156">
        <v>22.0824210217299</v>
      </c>
      <c r="H21" s="5"/>
    </row>
    <row r="22" spans="1:18" x14ac:dyDescent="0.25">
      <c r="A22" s="383"/>
      <c r="B22" s="40">
        <v>8</v>
      </c>
      <c r="C22" s="156">
        <v>6.4843740357009301</v>
      </c>
      <c r="D22" s="156">
        <v>10.693247731619278</v>
      </c>
      <c r="E22" s="156">
        <v>4.6463829465071891</v>
      </c>
      <c r="F22" s="156">
        <v>1.1356771902986988</v>
      </c>
      <c r="G22" s="156">
        <v>22.959681904126093</v>
      </c>
      <c r="H22" s="5"/>
    </row>
    <row r="23" spans="1:18" x14ac:dyDescent="0.25">
      <c r="A23" s="383"/>
      <c r="B23" s="40">
        <v>9</v>
      </c>
      <c r="C23" s="156">
        <v>6.492851814481635</v>
      </c>
      <c r="D23" s="156">
        <v>10.58033328824637</v>
      </c>
      <c r="E23" s="156">
        <v>4.2341390333689981</v>
      </c>
      <c r="F23" s="156">
        <v>1.3944874508582532</v>
      </c>
      <c r="G23" s="156">
        <v>22.701811586955255</v>
      </c>
      <c r="H23" s="5"/>
    </row>
    <row r="24" spans="1:18" x14ac:dyDescent="0.25">
      <c r="A24" s="383"/>
      <c r="B24" s="40">
        <v>10</v>
      </c>
      <c r="C24" s="156">
        <v>6.5143888550836264</v>
      </c>
      <c r="D24" s="156">
        <v>10.928132114631106</v>
      </c>
      <c r="E24" s="156">
        <v>3.7087403698360775</v>
      </c>
      <c r="F24" s="156">
        <v>1.2416966638239793</v>
      </c>
      <c r="G24" s="156">
        <v>22.39295800337479</v>
      </c>
      <c r="H24" s="5"/>
    </row>
    <row r="25" spans="1:18" x14ac:dyDescent="0.25">
      <c r="A25" s="383"/>
      <c r="B25" s="40">
        <v>11</v>
      </c>
      <c r="C25" s="156">
        <v>5.7057148569945682</v>
      </c>
      <c r="D25" s="156">
        <v>10.94148886683554</v>
      </c>
      <c r="E25" s="156">
        <v>3.2121159872704967</v>
      </c>
      <c r="F25" s="156">
        <v>1.1260677521761406</v>
      </c>
      <c r="G25" s="156">
        <v>20.985387463276748</v>
      </c>
      <c r="H25" s="5"/>
    </row>
    <row r="26" spans="1:18" x14ac:dyDescent="0.25">
      <c r="A26" s="383"/>
      <c r="B26" s="40">
        <v>12</v>
      </c>
      <c r="C26" s="156">
        <v>7.0539579733209106</v>
      </c>
      <c r="D26" s="156">
        <v>11.511671545040274</v>
      </c>
      <c r="E26" s="156">
        <v>2.893703404313809</v>
      </c>
      <c r="F26" s="156">
        <v>0.98954747955226241</v>
      </c>
      <c r="G26" s="156">
        <v>22.448880402227253</v>
      </c>
      <c r="H26" s="5"/>
    </row>
    <row r="27" spans="1:18" x14ac:dyDescent="0.25">
      <c r="A27" s="386">
        <v>2024</v>
      </c>
      <c r="B27" s="40">
        <v>1</v>
      </c>
      <c r="C27" s="156">
        <v>6.492681684930405</v>
      </c>
      <c r="D27" s="156">
        <v>11.904019626576797</v>
      </c>
      <c r="E27" s="156">
        <v>2.8381674837504844</v>
      </c>
      <c r="F27" s="156">
        <v>1.0999158994813036</v>
      </c>
      <c r="G27" s="156">
        <v>22.334784694738989</v>
      </c>
      <c r="H27" s="5"/>
    </row>
    <row r="28" spans="1:18" x14ac:dyDescent="0.25">
      <c r="A28" s="387"/>
      <c r="B28" s="40">
        <v>2</v>
      </c>
      <c r="C28" s="156">
        <v>7.2697547322400631</v>
      </c>
      <c r="D28" s="156">
        <v>12.860511930851994</v>
      </c>
      <c r="E28" s="156">
        <v>2.9050606314281611</v>
      </c>
      <c r="F28" s="156">
        <v>1.1337195524561274</v>
      </c>
      <c r="G28" s="156">
        <v>24.169046846976347</v>
      </c>
      <c r="H28" s="5"/>
    </row>
    <row r="29" spans="1:18" x14ac:dyDescent="0.25">
      <c r="A29" s="387"/>
      <c r="B29" s="40">
        <v>3</v>
      </c>
      <c r="C29" s="156">
        <v>6.7181245271833578</v>
      </c>
      <c r="D29" s="156">
        <v>13.002944566209768</v>
      </c>
      <c r="E29" s="156">
        <v>3.1094869921958161</v>
      </c>
      <c r="F29" s="156">
        <v>1.0742652810150297</v>
      </c>
      <c r="G29" s="156">
        <v>23.904821366603972</v>
      </c>
      <c r="H29" s="5"/>
    </row>
    <row r="30" spans="1:18" x14ac:dyDescent="0.25">
      <c r="A30" s="387"/>
      <c r="B30" s="40">
        <v>4</v>
      </c>
      <c r="C30" s="156">
        <v>6.0208160033133771</v>
      </c>
      <c r="D30" s="156">
        <v>12.664160486012145</v>
      </c>
      <c r="E30" s="156">
        <v>2.9121226171453647</v>
      </c>
      <c r="F30" s="156">
        <v>0.96970352806699678</v>
      </c>
      <c r="G30" s="156">
        <v>22.566802634537883</v>
      </c>
    </row>
    <row r="31" spans="1:18" x14ac:dyDescent="0.25">
      <c r="A31" s="387"/>
      <c r="B31" s="40">
        <v>5</v>
      </c>
      <c r="C31" s="156">
        <v>6.2584893527811705</v>
      </c>
      <c r="D31" s="156">
        <v>12.451390027828182</v>
      </c>
      <c r="E31" s="156">
        <v>2.7619754001519676</v>
      </c>
      <c r="F31" s="156">
        <v>0.88198949319287057</v>
      </c>
      <c r="G31" s="156">
        <v>22.353844273954191</v>
      </c>
    </row>
    <row r="32" spans="1:18" x14ac:dyDescent="0.25">
      <c r="A32" s="387"/>
      <c r="B32" s="40">
        <v>6</v>
      </c>
      <c r="C32" s="156">
        <v>7.0831035847652375</v>
      </c>
      <c r="D32" s="156">
        <v>12.874842768824216</v>
      </c>
      <c r="E32" s="156">
        <v>2.6033416371160829</v>
      </c>
      <c r="F32" s="156">
        <v>0.77855208841153722</v>
      </c>
      <c r="G32" s="156">
        <v>23.339840079117074</v>
      </c>
    </row>
  </sheetData>
  <mergeCells count="7">
    <mergeCell ref="A27:A32"/>
    <mergeCell ref="O18:R18"/>
    <mergeCell ref="A3:A14"/>
    <mergeCell ref="B1:L1"/>
    <mergeCell ref="A15:A26"/>
    <mergeCell ref="H2:L2"/>
    <mergeCell ref="H3:L3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5" tint="0.59999389629810485"/>
  </sheetPr>
  <dimension ref="A1:T46"/>
  <sheetViews>
    <sheetView showGridLines="0" view="pageBreakPreview" zoomScale="90" zoomScaleNormal="100" zoomScaleSheetLayoutView="90" workbookViewId="0"/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57" customWidth="1"/>
    <col min="16" max="17" width="19.28515625" customWidth="1"/>
  </cols>
  <sheetData>
    <row r="1" spans="1:16" ht="18" customHeight="1" x14ac:dyDescent="0.25">
      <c r="A1" s="44" t="s">
        <v>12</v>
      </c>
      <c r="B1" s="397" t="str">
        <f>INDEX(Содержание!$B$3:$G$44,MATCH(A1,Содержание!$A$3:$A$44,0),1)</f>
        <v>Депозиты резидентов в депозитных организациях, г/г, %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9"/>
    </row>
    <row r="2" spans="1:16" ht="15" customHeight="1" x14ac:dyDescent="0.25">
      <c r="A2" s="403" t="s">
        <v>30</v>
      </c>
      <c r="B2" s="402" t="s">
        <v>36</v>
      </c>
      <c r="C2" s="400" t="s">
        <v>126</v>
      </c>
      <c r="D2" s="400" t="s">
        <v>127</v>
      </c>
      <c r="E2" s="400" t="s">
        <v>128</v>
      </c>
      <c r="F2" s="400" t="s">
        <v>129</v>
      </c>
      <c r="G2" s="400" t="s">
        <v>40</v>
      </c>
      <c r="H2" s="400" t="s">
        <v>39</v>
      </c>
      <c r="I2" s="407" t="s">
        <v>94</v>
      </c>
      <c r="J2" s="400" t="s">
        <v>50</v>
      </c>
      <c r="K2" s="376" t="s">
        <v>32</v>
      </c>
      <c r="L2" s="377"/>
      <c r="M2" s="377"/>
      <c r="N2" s="378"/>
    </row>
    <row r="3" spans="1:16" ht="22.5" customHeight="1" x14ac:dyDescent="0.25">
      <c r="A3" s="403"/>
      <c r="B3" s="403"/>
      <c r="C3" s="401"/>
      <c r="D3" s="401"/>
      <c r="E3" s="401"/>
      <c r="F3" s="401"/>
      <c r="G3" s="401"/>
      <c r="H3" s="401"/>
      <c r="I3" s="400"/>
      <c r="J3" s="401"/>
      <c r="K3" s="340" t="s">
        <v>38</v>
      </c>
      <c r="L3" s="341"/>
      <c r="M3" s="341"/>
      <c r="N3" s="342"/>
    </row>
    <row r="4" spans="1:16" hidden="1" x14ac:dyDescent="0.25">
      <c r="A4" s="405">
        <v>2021</v>
      </c>
      <c r="B4" s="49">
        <v>1</v>
      </c>
      <c r="C4" s="51">
        <v>6.5867265484667481</v>
      </c>
      <c r="D4" s="51">
        <v>12.042756686069369</v>
      </c>
      <c r="E4" s="51">
        <v>-0.21431362137175913</v>
      </c>
      <c r="F4" s="51">
        <v>-1.8564682032103941</v>
      </c>
      <c r="G4" s="51">
        <v>2.3843899248250136</v>
      </c>
      <c r="H4" s="51">
        <v>2.4080376307447886</v>
      </c>
      <c r="I4" s="27">
        <f t="shared" ref="I4:I15" si="0">SUM(G4:H4)</f>
        <v>4.7924275555698017</v>
      </c>
      <c r="J4" s="51">
        <v>21.351128965523767</v>
      </c>
    </row>
    <row r="5" spans="1:16" hidden="1" x14ac:dyDescent="0.25">
      <c r="A5" s="406"/>
      <c r="B5" s="49">
        <v>2</v>
      </c>
      <c r="C5" s="51">
        <v>8.8329642231007277</v>
      </c>
      <c r="D5" s="51">
        <v>10.482316077290477</v>
      </c>
      <c r="E5" s="51">
        <v>-1.0943228774547322</v>
      </c>
      <c r="F5" s="51">
        <v>-0.64266989712110112</v>
      </c>
      <c r="G5" s="51">
        <v>1.9016964405366568</v>
      </c>
      <c r="H5" s="51">
        <v>1.8795346777463466</v>
      </c>
      <c r="I5" s="27">
        <f t="shared" si="0"/>
        <v>3.7812311182830034</v>
      </c>
      <c r="J5" s="51">
        <v>21.359518644098372</v>
      </c>
    </row>
    <row r="6" spans="1:16" hidden="1" x14ac:dyDescent="0.25">
      <c r="A6" s="406"/>
      <c r="B6" s="49">
        <v>3</v>
      </c>
      <c r="C6" s="51">
        <v>10.799307873845382</v>
      </c>
      <c r="D6" s="51">
        <v>8.6684284962809155</v>
      </c>
      <c r="E6" s="51">
        <v>-1.1341323090806199</v>
      </c>
      <c r="F6" s="51">
        <v>-0.75316883154290559</v>
      </c>
      <c r="G6" s="51">
        <v>-1.0911733741934615</v>
      </c>
      <c r="H6" s="51">
        <v>-1.18984331335431</v>
      </c>
      <c r="I6" s="27">
        <f t="shared" si="0"/>
        <v>-2.2810166875477718</v>
      </c>
      <c r="J6" s="51">
        <v>15.299418541954999</v>
      </c>
    </row>
    <row r="7" spans="1:16" hidden="1" x14ac:dyDescent="0.25">
      <c r="A7" s="406"/>
      <c r="B7" s="49">
        <v>4</v>
      </c>
      <c r="C7" s="51">
        <v>10.579221635862577</v>
      </c>
      <c r="D7" s="51">
        <v>9.6525317596925824</v>
      </c>
      <c r="E7" s="51">
        <v>-0.6635423030040164</v>
      </c>
      <c r="F7" s="51">
        <v>1.9756139123323233</v>
      </c>
      <c r="G7" s="51">
        <v>0.20629852772555204</v>
      </c>
      <c r="H7" s="51">
        <v>0.23392490370033447</v>
      </c>
      <c r="I7" s="27">
        <f t="shared" si="0"/>
        <v>0.44022343142588649</v>
      </c>
      <c r="J7" s="51">
        <v>21.984048436309351</v>
      </c>
    </row>
    <row r="8" spans="1:16" hidden="1" x14ac:dyDescent="0.25">
      <c r="A8" s="406"/>
      <c r="B8" s="49">
        <v>5</v>
      </c>
      <c r="C8" s="51">
        <v>10.828710226190731</v>
      </c>
      <c r="D8" s="51">
        <v>8.8916396931665815</v>
      </c>
      <c r="E8" s="51">
        <v>-0.69432867260284858</v>
      </c>
      <c r="F8" s="51">
        <v>3.5912572447780851</v>
      </c>
      <c r="G8" s="51">
        <v>0.83610206842239831</v>
      </c>
      <c r="H8" s="51">
        <v>0.99928097488933221</v>
      </c>
      <c r="I8" s="27">
        <f t="shared" si="0"/>
        <v>1.8353830433117304</v>
      </c>
      <c r="J8" s="51">
        <v>24.452661534844275</v>
      </c>
      <c r="K8" s="8"/>
      <c r="L8" s="7"/>
    </row>
    <row r="9" spans="1:16" hidden="1" x14ac:dyDescent="0.25">
      <c r="A9" s="406"/>
      <c r="B9" s="49">
        <v>6</v>
      </c>
      <c r="C9" s="51">
        <v>11.341043273154478</v>
      </c>
      <c r="D9" s="51">
        <v>8.3835172270675056</v>
      </c>
      <c r="E9" s="51">
        <v>5.9506281399312459E-2</v>
      </c>
      <c r="F9" s="51">
        <v>4.1088715904791524</v>
      </c>
      <c r="G9" s="51">
        <v>1.1920548217839846</v>
      </c>
      <c r="H9" s="51">
        <v>1.4266760592335561</v>
      </c>
      <c r="I9" s="27">
        <f t="shared" si="0"/>
        <v>2.6187308810175409</v>
      </c>
      <c r="J9" s="51">
        <v>26.51166925311799</v>
      </c>
      <c r="K9" s="8"/>
      <c r="L9" s="7"/>
    </row>
    <row r="10" spans="1:16" hidden="1" x14ac:dyDescent="0.25">
      <c r="A10" s="406"/>
      <c r="B10" s="49">
        <v>7</v>
      </c>
      <c r="C10" s="51">
        <v>10.284944926405817</v>
      </c>
      <c r="D10" s="51">
        <v>7.2778835211184809</v>
      </c>
      <c r="E10" s="51">
        <v>0.35634605123965513</v>
      </c>
      <c r="F10" s="51">
        <v>3.2653618816836825</v>
      </c>
      <c r="G10" s="51">
        <v>0.30995760854648197</v>
      </c>
      <c r="H10" s="51">
        <v>0.35514078618129891</v>
      </c>
      <c r="I10" s="27">
        <f t="shared" si="0"/>
        <v>0.66509839472778087</v>
      </c>
      <c r="J10" s="51">
        <v>21.849634775175414</v>
      </c>
      <c r="K10" s="8"/>
      <c r="L10" s="7"/>
    </row>
    <row r="11" spans="1:16" hidden="1" x14ac:dyDescent="0.25">
      <c r="A11" s="406"/>
      <c r="B11" s="49">
        <v>8</v>
      </c>
      <c r="C11" s="52">
        <v>10.053639847051677</v>
      </c>
      <c r="D11" s="52">
        <v>7.4118693871876014</v>
      </c>
      <c r="E11" s="52">
        <v>0.6343288890019062</v>
      </c>
      <c r="F11" s="52">
        <v>2.4387494145707667</v>
      </c>
      <c r="G11" s="50">
        <v>0.25566442939658179</v>
      </c>
      <c r="H11" s="50">
        <v>0.29056012748752524</v>
      </c>
      <c r="I11" s="27">
        <f t="shared" si="0"/>
        <v>0.54622455688410709</v>
      </c>
      <c r="J11" s="50">
        <v>21.084812094696058</v>
      </c>
      <c r="K11" s="8"/>
      <c r="L11" s="7"/>
    </row>
    <row r="12" spans="1:16" hidden="1" x14ac:dyDescent="0.25">
      <c r="A12" s="406"/>
      <c r="B12" s="49">
        <v>9</v>
      </c>
      <c r="C12" s="52">
        <v>9.9513362247691024</v>
      </c>
      <c r="D12" s="52">
        <v>8.1347001393753207</v>
      </c>
      <c r="E12" s="52">
        <v>0.35786874842410893</v>
      </c>
      <c r="F12" s="52">
        <v>3.2185850060707915</v>
      </c>
      <c r="G12" s="50">
        <v>-0.28521409607881659</v>
      </c>
      <c r="H12" s="50">
        <v>-0.34524771433607176</v>
      </c>
      <c r="I12" s="27">
        <f t="shared" si="0"/>
        <v>-0.63046181041488836</v>
      </c>
      <c r="J12" s="50">
        <v>21.032028308224415</v>
      </c>
      <c r="K12" s="8"/>
      <c r="L12" s="7"/>
    </row>
    <row r="13" spans="1:16" hidden="1" x14ac:dyDescent="0.25">
      <c r="A13" s="406"/>
      <c r="B13" s="49">
        <v>10</v>
      </c>
      <c r="C13" s="52">
        <v>9.7304764077971058</v>
      </c>
      <c r="D13" s="52">
        <v>7.4748674448154206</v>
      </c>
      <c r="E13" s="52">
        <v>0.19969565120859248</v>
      </c>
      <c r="F13" s="52">
        <v>1.7108602224518112</v>
      </c>
      <c r="G13" s="50">
        <v>-0.24907026394976614</v>
      </c>
      <c r="H13" s="50">
        <v>-0.29692014891802937</v>
      </c>
      <c r="I13" s="27">
        <f t="shared" si="0"/>
        <v>-0.54599041286779548</v>
      </c>
      <c r="J13" s="50">
        <v>18.56990931340512</v>
      </c>
      <c r="K13" s="10"/>
      <c r="L13" s="10"/>
      <c r="M13" s="10"/>
      <c r="N13" s="10"/>
      <c r="P13" s="11"/>
    </row>
    <row r="14" spans="1:16" hidden="1" x14ac:dyDescent="0.25">
      <c r="A14" s="406"/>
      <c r="B14" s="49">
        <v>11</v>
      </c>
      <c r="C14" s="52">
        <v>8.840113956701634</v>
      </c>
      <c r="D14" s="52">
        <v>4.2296780171694497</v>
      </c>
      <c r="E14" s="52">
        <v>1.2390386154345308</v>
      </c>
      <c r="F14" s="52">
        <v>2.3208961199991061</v>
      </c>
      <c r="G14" s="50">
        <v>0.43746095683597436</v>
      </c>
      <c r="H14" s="50">
        <v>0.48066352714073296</v>
      </c>
      <c r="I14" s="27">
        <f t="shared" si="0"/>
        <v>0.91812448397670732</v>
      </c>
      <c r="J14" s="50">
        <v>17.547851193281428</v>
      </c>
    </row>
    <row r="15" spans="1:16" hidden="1" x14ac:dyDescent="0.25">
      <c r="A15" s="406"/>
      <c r="B15" s="49">
        <v>12</v>
      </c>
      <c r="C15" s="52">
        <v>9.3143161553092639</v>
      </c>
      <c r="D15" s="52">
        <v>6.4478367660636113</v>
      </c>
      <c r="E15" s="52">
        <v>1.3600088549754914</v>
      </c>
      <c r="F15" s="52">
        <v>4.4513423819544577</v>
      </c>
      <c r="G15" s="50">
        <v>0.52034663394081171</v>
      </c>
      <c r="H15" s="50">
        <v>0.59464270373390149</v>
      </c>
      <c r="I15" s="27">
        <f t="shared" si="0"/>
        <v>1.1149893376747131</v>
      </c>
      <c r="J15" s="50">
        <v>22.688493495977536</v>
      </c>
    </row>
    <row r="16" spans="1:16" x14ac:dyDescent="0.25">
      <c r="A16" s="384">
        <v>2022</v>
      </c>
      <c r="B16" s="49">
        <v>1</v>
      </c>
      <c r="C16" s="52">
        <v>7.8308580586425727</v>
      </c>
      <c r="D16" s="52">
        <v>5.387940870881649</v>
      </c>
      <c r="E16" s="52">
        <v>1.403284493761547</v>
      </c>
      <c r="F16" s="52">
        <v>2.7059658211193325</v>
      </c>
      <c r="G16" s="52">
        <v>0.4341076863154501</v>
      </c>
      <c r="H16" s="52">
        <v>0.46660532473685667</v>
      </c>
      <c r="I16" s="52">
        <v>0.90071301105230672</v>
      </c>
      <c r="J16" s="52">
        <v>18.228762255457408</v>
      </c>
    </row>
    <row r="17" spans="1:20" x14ac:dyDescent="0.25">
      <c r="A17" s="385"/>
      <c r="B17" s="49">
        <v>2</v>
      </c>
      <c r="C17" s="52">
        <v>5.777762695279054</v>
      </c>
      <c r="D17" s="52">
        <v>6.1707392883042456</v>
      </c>
      <c r="E17" s="52">
        <v>1.2638558399162729</v>
      </c>
      <c r="F17" s="52">
        <v>2.2964365299998706</v>
      </c>
      <c r="G17" s="52">
        <v>3.6384273380430812</v>
      </c>
      <c r="H17" s="52">
        <v>3.7918662189765091</v>
      </c>
      <c r="I17" s="52">
        <v>7.4302935570195903</v>
      </c>
      <c r="J17" s="52">
        <v>22.939087910519035</v>
      </c>
    </row>
    <row r="18" spans="1:20" x14ac:dyDescent="0.25">
      <c r="A18" s="385"/>
      <c r="B18" s="49">
        <v>3</v>
      </c>
      <c r="C18" s="52">
        <v>4.2644047386509527</v>
      </c>
      <c r="D18" s="52">
        <v>4.0739477617138409</v>
      </c>
      <c r="E18" s="52">
        <v>0.21416725524525904</v>
      </c>
      <c r="F18" s="52">
        <v>0.91488835487819831</v>
      </c>
      <c r="G18" s="52">
        <v>1.7416544112298709</v>
      </c>
      <c r="H18" s="52">
        <v>1.9655656873270342</v>
      </c>
      <c r="I18" s="52">
        <v>3.7072200985569053</v>
      </c>
      <c r="J18" s="52">
        <v>13.174628209045155</v>
      </c>
    </row>
    <row r="19" spans="1:20" x14ac:dyDescent="0.25">
      <c r="A19" s="385"/>
      <c r="B19" s="49">
        <v>4</v>
      </c>
      <c r="C19" s="52">
        <v>3.2429739944218805</v>
      </c>
      <c r="D19" s="52">
        <v>3.7498106078501259</v>
      </c>
      <c r="E19" s="52">
        <v>-1.1653486649464922E-2</v>
      </c>
      <c r="F19" s="52">
        <v>-0.52056346180001523</v>
      </c>
      <c r="G19" s="52">
        <v>0.71278856756353026</v>
      </c>
      <c r="H19" s="52">
        <v>0.78738015647234016</v>
      </c>
      <c r="I19" s="52">
        <v>1.5001687240358703</v>
      </c>
      <c r="J19" s="52">
        <v>7.9607363778583977</v>
      </c>
    </row>
    <row r="20" spans="1:20" x14ac:dyDescent="0.25">
      <c r="A20" s="385"/>
      <c r="B20" s="49">
        <v>5</v>
      </c>
      <c r="C20" s="52">
        <v>2.8093532992410344</v>
      </c>
      <c r="D20" s="52">
        <v>2.7720826661635956</v>
      </c>
      <c r="E20" s="52">
        <v>0.55493071501159408</v>
      </c>
      <c r="F20" s="52">
        <v>-1.8675496474892022</v>
      </c>
      <c r="G20" s="52">
        <v>-0.56744329679779659</v>
      </c>
      <c r="H20" s="52">
        <v>-0.59536448947037068</v>
      </c>
      <c r="I20" s="52">
        <v>-1.1628077862681674</v>
      </c>
      <c r="J20" s="52">
        <v>3.1060092466588545</v>
      </c>
      <c r="K20" s="8"/>
      <c r="L20" s="7"/>
    </row>
    <row r="21" spans="1:20" x14ac:dyDescent="0.25">
      <c r="A21" s="385"/>
      <c r="B21" s="49">
        <v>6</v>
      </c>
      <c r="C21" s="52">
        <v>3.5698049352798913</v>
      </c>
      <c r="D21" s="52">
        <v>3.3447877473556744</v>
      </c>
      <c r="E21" s="52">
        <v>-0.55346069292403466</v>
      </c>
      <c r="F21" s="52">
        <v>-1.7316811273671036</v>
      </c>
      <c r="G21" s="52">
        <v>1.6144774794273522</v>
      </c>
      <c r="H21" s="52">
        <v>1.826158671688995</v>
      </c>
      <c r="I21" s="52">
        <v>3.4406361511163475</v>
      </c>
      <c r="J21" s="52">
        <v>8.0700870134607747</v>
      </c>
      <c r="K21" s="8"/>
      <c r="L21" s="7"/>
    </row>
    <row r="22" spans="1:20" x14ac:dyDescent="0.25">
      <c r="A22" s="385"/>
      <c r="B22" s="49">
        <v>7</v>
      </c>
      <c r="C22" s="52">
        <v>4.1990518773626624</v>
      </c>
      <c r="D22" s="52">
        <v>3.7146891540002724</v>
      </c>
      <c r="E22" s="52">
        <v>-0.84578037082979518</v>
      </c>
      <c r="F22" s="52">
        <v>-0.11723932710633755</v>
      </c>
      <c r="G22" s="52">
        <v>1.9747360638646845</v>
      </c>
      <c r="H22" s="52">
        <v>2.3682637389989778</v>
      </c>
      <c r="I22" s="52">
        <v>4.3429998028636625</v>
      </c>
      <c r="J22" s="52">
        <v>11.293721136290467</v>
      </c>
    </row>
    <row r="23" spans="1:20" x14ac:dyDescent="0.25">
      <c r="A23" s="385"/>
      <c r="B23" s="49">
        <v>8</v>
      </c>
      <c r="C23" s="52">
        <v>4.4829672956911386</v>
      </c>
      <c r="D23" s="52">
        <v>3.4053244840979109</v>
      </c>
      <c r="E23" s="52">
        <v>-0.83703933230850092</v>
      </c>
      <c r="F23" s="52">
        <v>1.7614486055880296</v>
      </c>
      <c r="G23" s="52">
        <v>1.7723655127415496</v>
      </c>
      <c r="H23" s="52">
        <v>2.3127082641241201</v>
      </c>
      <c r="I23" s="52">
        <v>4.08507377686567</v>
      </c>
      <c r="J23" s="52">
        <v>12.897774829934249</v>
      </c>
    </row>
    <row r="24" spans="1:20" x14ac:dyDescent="0.25">
      <c r="A24" s="385"/>
      <c r="B24" s="49">
        <v>9</v>
      </c>
      <c r="C24" s="52">
        <v>5.336494076697468</v>
      </c>
      <c r="D24" s="52">
        <v>3.4599128389950788</v>
      </c>
      <c r="E24" s="52">
        <v>-1.176828133068424</v>
      </c>
      <c r="F24" s="52">
        <v>0.82730825112303941</v>
      </c>
      <c r="G24" s="52">
        <v>1.8226228094033934</v>
      </c>
      <c r="H24" s="52">
        <v>2.4760893241288549</v>
      </c>
      <c r="I24" s="52">
        <v>4.2987121335322485</v>
      </c>
      <c r="J24" s="52">
        <v>12.74559916727941</v>
      </c>
    </row>
    <row r="25" spans="1:20" x14ac:dyDescent="0.25">
      <c r="A25" s="385"/>
      <c r="B25" s="49">
        <v>10</v>
      </c>
      <c r="C25" s="52">
        <v>5.8660060564375582</v>
      </c>
      <c r="D25" s="52">
        <v>4.3199430484816084</v>
      </c>
      <c r="E25" s="52">
        <v>-0.91839414136870701</v>
      </c>
      <c r="F25" s="52">
        <v>2.4869607070568724</v>
      </c>
      <c r="G25" s="52">
        <v>1.478739262195605</v>
      </c>
      <c r="H25" s="52">
        <v>2.1086689335772233</v>
      </c>
      <c r="I25" s="52">
        <v>3.5874081957728281</v>
      </c>
      <c r="J25" s="52">
        <v>15.34192386638016</v>
      </c>
    </row>
    <row r="26" spans="1:20" x14ac:dyDescent="0.25">
      <c r="A26" s="385"/>
      <c r="B26" s="49">
        <v>11</v>
      </c>
      <c r="C26" s="52">
        <v>7.3995773012880388</v>
      </c>
      <c r="D26" s="52">
        <v>5.141788174998613</v>
      </c>
      <c r="E26" s="52">
        <v>-1.5098825996099554</v>
      </c>
      <c r="F26" s="52">
        <v>0.51917350718493271</v>
      </c>
      <c r="G26" s="52">
        <v>1.2983596435969387</v>
      </c>
      <c r="H26" s="52">
        <v>1.6008720497324946</v>
      </c>
      <c r="I26" s="52">
        <v>2.8992316933294333</v>
      </c>
      <c r="J26" s="52">
        <v>14.449888077191062</v>
      </c>
    </row>
    <row r="27" spans="1:20" x14ac:dyDescent="0.25">
      <c r="A27" s="385"/>
      <c r="B27" s="61">
        <v>12</v>
      </c>
      <c r="C27" s="52">
        <v>8.450172273535113</v>
      </c>
      <c r="D27" s="52">
        <v>5.6171692743498953</v>
      </c>
      <c r="E27" s="52">
        <v>-0.80368379626727249</v>
      </c>
      <c r="F27" s="52">
        <v>-1.5255942444642638</v>
      </c>
      <c r="G27" s="52">
        <v>1.1438228786978406</v>
      </c>
      <c r="H27" s="52">
        <v>1.2637615165944684</v>
      </c>
      <c r="I27" s="52">
        <v>2.4075843952923091</v>
      </c>
      <c r="J27" s="52">
        <v>14.145647902445781</v>
      </c>
    </row>
    <row r="28" spans="1:20" x14ac:dyDescent="0.25">
      <c r="A28" s="384">
        <v>2023</v>
      </c>
      <c r="B28" s="49">
        <v>1</v>
      </c>
      <c r="C28" s="52">
        <v>9.5353765129644383</v>
      </c>
      <c r="D28" s="52">
        <v>4.643959799088778</v>
      </c>
      <c r="E28" s="52">
        <v>-1.0610239339971193</v>
      </c>
      <c r="F28" s="52">
        <v>-1.1223652196860012</v>
      </c>
      <c r="G28" s="52">
        <v>1.0025790075125771</v>
      </c>
      <c r="H28" s="52">
        <v>1.0787598427671676</v>
      </c>
      <c r="I28" s="52">
        <v>2.081338850279745</v>
      </c>
      <c r="J28" s="52">
        <v>14.077286008649843</v>
      </c>
    </row>
    <row r="29" spans="1:20" x14ac:dyDescent="0.25">
      <c r="A29" s="385"/>
      <c r="B29" s="49">
        <v>2</v>
      </c>
      <c r="C29" s="52">
        <v>9.6384477774846804</v>
      </c>
      <c r="D29" s="52">
        <v>3.6823108377936009</v>
      </c>
      <c r="E29" s="52">
        <v>-1.2163519361227033</v>
      </c>
      <c r="F29" s="52">
        <v>-1.0597421421294433</v>
      </c>
      <c r="G29" s="52">
        <v>-1.7456555131261271</v>
      </c>
      <c r="H29" s="52">
        <v>-1.8399290226892893</v>
      </c>
      <c r="I29" s="52">
        <v>-3.5855845358154164</v>
      </c>
      <c r="J29" s="52">
        <v>7.4590800012107161</v>
      </c>
    </row>
    <row r="30" spans="1:20" x14ac:dyDescent="0.25">
      <c r="A30" s="385"/>
      <c r="B30" s="49">
        <v>3</v>
      </c>
      <c r="C30" s="52">
        <v>11.45550428161466</v>
      </c>
      <c r="D30" s="52">
        <v>6.8823171331344453</v>
      </c>
      <c r="E30" s="52">
        <v>-0.3605472883056372</v>
      </c>
      <c r="F30" s="52">
        <v>-0.89520191580768527</v>
      </c>
      <c r="G30" s="52">
        <v>-0.53115634089418284</v>
      </c>
      <c r="H30" s="52">
        <v>-0.5841545209056096</v>
      </c>
      <c r="I30" s="52">
        <v>-1.1153108617997924</v>
      </c>
      <c r="J30" s="52">
        <v>15.966761348835991</v>
      </c>
      <c r="R30" s="404" t="s">
        <v>0</v>
      </c>
      <c r="S30" s="404"/>
      <c r="T30" s="404"/>
    </row>
    <row r="31" spans="1:20" x14ac:dyDescent="0.25">
      <c r="A31" s="385"/>
      <c r="B31" s="49">
        <v>4</v>
      </c>
      <c r="C31" s="52">
        <v>12.333168690881015</v>
      </c>
      <c r="D31" s="52">
        <v>5.5928536739542105</v>
      </c>
      <c r="E31" s="52">
        <v>-0.51821806474147747</v>
      </c>
      <c r="F31" s="52">
        <v>-0.92198847003094198</v>
      </c>
      <c r="G31" s="52">
        <v>0.25441510353446289</v>
      </c>
      <c r="H31" s="52">
        <v>0.27554927461434481</v>
      </c>
      <c r="I31" s="52">
        <v>0.5299643781488077</v>
      </c>
      <c r="J31" s="52">
        <v>17.015780208211613</v>
      </c>
    </row>
    <row r="32" spans="1:20" x14ac:dyDescent="0.25">
      <c r="A32" s="385"/>
      <c r="B32" s="49">
        <v>5</v>
      </c>
      <c r="C32" s="52">
        <v>13.238170192472589</v>
      </c>
      <c r="D32" s="52">
        <v>7.0126563400722528</v>
      </c>
      <c r="E32" s="52">
        <v>-0.88868916859559888</v>
      </c>
      <c r="F32" s="52">
        <v>-0.59221765909710899</v>
      </c>
      <c r="G32" s="52">
        <v>1.2408135786571859</v>
      </c>
      <c r="H32" s="52">
        <v>1.329319069031826</v>
      </c>
      <c r="I32" s="52">
        <v>2.5701326476890118</v>
      </c>
      <c r="J32" s="52">
        <v>21.340052352541147</v>
      </c>
    </row>
    <row r="33" spans="1:15" x14ac:dyDescent="0.25">
      <c r="A33" s="385"/>
      <c r="B33" s="49">
        <v>6</v>
      </c>
      <c r="C33" s="52">
        <v>12.658813384343215</v>
      </c>
      <c r="D33" s="52">
        <v>7.1439977841553635</v>
      </c>
      <c r="E33" s="52">
        <v>-0.71875479156466127</v>
      </c>
      <c r="F33" s="52">
        <v>-2.9565993501680459</v>
      </c>
      <c r="G33" s="52">
        <v>-0.60023326910743413</v>
      </c>
      <c r="H33" s="52">
        <v>-0.59767107656601881</v>
      </c>
      <c r="I33" s="52">
        <v>-1.1979043456734528</v>
      </c>
      <c r="J33" s="52">
        <v>14.929552681092421</v>
      </c>
    </row>
    <row r="34" spans="1:15" x14ac:dyDescent="0.25">
      <c r="A34" s="385"/>
      <c r="B34" s="49">
        <v>7</v>
      </c>
      <c r="C34" s="52">
        <v>12.286294371213115</v>
      </c>
      <c r="D34" s="52">
        <v>4.4995009623776641</v>
      </c>
      <c r="E34" s="52">
        <v>-0.69159519879304732</v>
      </c>
      <c r="F34" s="52">
        <v>-4.671019961102779</v>
      </c>
      <c r="G34" s="52">
        <v>-1.0004314025826055</v>
      </c>
      <c r="H34" s="52">
        <v>-0.95002065956902215</v>
      </c>
      <c r="I34" s="52">
        <v>-1.9504520621516277</v>
      </c>
      <c r="J34" s="52">
        <v>9.4727281115433239</v>
      </c>
    </row>
    <row r="35" spans="1:15" x14ac:dyDescent="0.25">
      <c r="A35" s="385"/>
      <c r="B35" s="49">
        <v>8</v>
      </c>
      <c r="C35" s="52">
        <v>12.310454586426523</v>
      </c>
      <c r="D35" s="52">
        <v>6.2837519951790615</v>
      </c>
      <c r="E35" s="52">
        <v>-1.5111304875857423</v>
      </c>
      <c r="F35" s="52">
        <v>-6.7820217068047404</v>
      </c>
      <c r="G35" s="52">
        <v>-0.37991229776528801</v>
      </c>
      <c r="H35" s="52">
        <v>-0.36820089602102263</v>
      </c>
      <c r="I35" s="52">
        <v>-0.74811319378631058</v>
      </c>
      <c r="J35" s="52">
        <v>9.55294119342879</v>
      </c>
    </row>
    <row r="36" spans="1:15" s="109" customFormat="1" x14ac:dyDescent="0.25">
      <c r="A36" s="385"/>
      <c r="B36" s="49">
        <v>9</v>
      </c>
      <c r="C36" s="52">
        <v>11.994823713025211</v>
      </c>
      <c r="D36" s="52">
        <v>4.464399957263911</v>
      </c>
      <c r="E36" s="52">
        <v>-1.3987579623315067</v>
      </c>
      <c r="F36" s="52">
        <v>-7.1867899399383939</v>
      </c>
      <c r="G36" s="52">
        <v>-6.4416223367487951E-2</v>
      </c>
      <c r="H36" s="52">
        <v>-6.2670671934961619E-2</v>
      </c>
      <c r="I36" s="52">
        <v>-0.12708689530244957</v>
      </c>
      <c r="J36" s="52">
        <v>7.74658887271677</v>
      </c>
      <c r="O36" s="57"/>
    </row>
    <row r="37" spans="1:15" s="109" customFormat="1" x14ac:dyDescent="0.25">
      <c r="A37" s="385"/>
      <c r="B37" s="49">
        <v>10</v>
      </c>
      <c r="C37" s="52">
        <v>11.655018887365157</v>
      </c>
      <c r="D37" s="52">
        <v>4.2991103946482649</v>
      </c>
      <c r="E37" s="52">
        <v>-1.5543352833332893</v>
      </c>
      <c r="F37" s="52">
        <v>-7.6966964081460736</v>
      </c>
      <c r="G37" s="52">
        <v>3.665474964788959E-2</v>
      </c>
      <c r="H37" s="52">
        <v>3.6823841605224478E-2</v>
      </c>
      <c r="I37" s="52">
        <v>7.3478591253114067E-2</v>
      </c>
      <c r="J37" s="52">
        <v>6.7765761817871741</v>
      </c>
      <c r="O37" s="57"/>
    </row>
    <row r="38" spans="1:15" x14ac:dyDescent="0.25">
      <c r="A38" s="385"/>
      <c r="B38" s="119">
        <v>11</v>
      </c>
      <c r="C38" s="52">
        <v>11.54326695375183</v>
      </c>
      <c r="D38" s="52">
        <v>4.57953079533684</v>
      </c>
      <c r="E38" s="52">
        <v>-1.9975627552687236</v>
      </c>
      <c r="F38" s="52">
        <v>-4.3832404537343388</v>
      </c>
      <c r="G38" s="52">
        <v>-0.30836867981969662</v>
      </c>
      <c r="H38" s="52">
        <v>-0.33574309194031104</v>
      </c>
      <c r="I38" s="52">
        <v>-0.64411177176000767</v>
      </c>
      <c r="J38" s="52">
        <v>9.0978827683255989</v>
      </c>
    </row>
    <row r="39" spans="1:15" x14ac:dyDescent="0.25">
      <c r="A39" s="408"/>
      <c r="B39" s="119">
        <v>12</v>
      </c>
      <c r="C39" s="52">
        <v>11.730136768612528</v>
      </c>
      <c r="D39" s="52">
        <v>5.9037789249242154</v>
      </c>
      <c r="E39" s="52">
        <v>-1.164865262546799</v>
      </c>
      <c r="F39" s="52">
        <v>-3.9569375799649182</v>
      </c>
      <c r="G39" s="52">
        <v>-0.24241119117979618</v>
      </c>
      <c r="H39" s="52">
        <v>-0.2211429348425793</v>
      </c>
      <c r="I39" s="52">
        <v>-0.46355412602237545</v>
      </c>
      <c r="J39" s="52">
        <v>12.048558725002652</v>
      </c>
    </row>
    <row r="40" spans="1:15" x14ac:dyDescent="0.25">
      <c r="A40" s="395">
        <v>2024</v>
      </c>
      <c r="B40" s="49">
        <v>1</v>
      </c>
      <c r="C40" s="52">
        <v>11.151661092278538</v>
      </c>
      <c r="D40" s="52">
        <v>4.8482766478907671</v>
      </c>
      <c r="E40" s="52">
        <v>-1.2546269144201787</v>
      </c>
      <c r="F40" s="52">
        <v>-3.5601868208098941</v>
      </c>
      <c r="G40" s="52">
        <v>-0.38072311349769</v>
      </c>
      <c r="H40" s="52">
        <v>-0.34836243126834621</v>
      </c>
      <c r="I40" s="52">
        <v>-0.72908554476603626</v>
      </c>
      <c r="J40" s="52">
        <v>10.456038460173197</v>
      </c>
    </row>
    <row r="41" spans="1:15" x14ac:dyDescent="0.25">
      <c r="A41" s="396"/>
      <c r="B41" s="49">
        <v>2</v>
      </c>
      <c r="C41" s="52">
        <v>11.85355055514618</v>
      </c>
      <c r="D41" s="52">
        <v>6.1688512102533473</v>
      </c>
      <c r="E41" s="52">
        <v>-1.2878393178827421</v>
      </c>
      <c r="F41" s="52">
        <v>-2.4351799708414088</v>
      </c>
      <c r="G41" s="52">
        <v>0.14438351394461299</v>
      </c>
      <c r="H41" s="52">
        <v>0.14060083867929762</v>
      </c>
      <c r="I41" s="52">
        <v>0.28498435262391064</v>
      </c>
      <c r="J41" s="52">
        <v>14.584366829299288</v>
      </c>
    </row>
    <row r="42" spans="1:15" x14ac:dyDescent="0.25">
      <c r="A42" s="396"/>
      <c r="B42" s="49">
        <v>3</v>
      </c>
      <c r="C42" s="52">
        <v>10.954168716977438</v>
      </c>
      <c r="D42" s="52">
        <v>5.3978657372790124</v>
      </c>
      <c r="E42" s="52">
        <v>-1.0095195192460873</v>
      </c>
      <c r="F42" s="52">
        <v>-2.7343758209876126</v>
      </c>
      <c r="G42" s="52">
        <v>-0.14364376593339795</v>
      </c>
      <c r="H42" s="52">
        <v>-0.14025051702242447</v>
      </c>
      <c r="I42" s="52">
        <v>-0.28389428295582242</v>
      </c>
      <c r="J42" s="52">
        <v>12.324244831066927</v>
      </c>
    </row>
    <row r="43" spans="1:15" x14ac:dyDescent="0.25">
      <c r="A43" s="396"/>
      <c r="B43" s="49">
        <v>4</v>
      </c>
      <c r="C43" s="52">
        <v>11.412083248528326</v>
      </c>
      <c r="D43" s="52">
        <v>5.7547306309022686</v>
      </c>
      <c r="E43" s="52">
        <v>-0.73949719130665048</v>
      </c>
      <c r="F43" s="52">
        <v>-2.57446395153204</v>
      </c>
      <c r="G43" s="52">
        <v>-0.33318743668832834</v>
      </c>
      <c r="H43" s="52">
        <v>-0.31650623570713876</v>
      </c>
      <c r="I43" s="52">
        <v>-0.64969367239546716</v>
      </c>
      <c r="J43" s="52">
        <v>13.203159064196436</v>
      </c>
    </row>
    <row r="44" spans="1:15" x14ac:dyDescent="0.25">
      <c r="A44" s="396"/>
      <c r="B44" s="49">
        <v>5</v>
      </c>
      <c r="C44" s="52">
        <v>11.608136689243059</v>
      </c>
      <c r="D44" s="52">
        <v>3.9898851358512912</v>
      </c>
      <c r="E44" s="52">
        <v>-0.92391120760611423</v>
      </c>
      <c r="F44" s="52">
        <v>-2.1243192041064827</v>
      </c>
      <c r="G44" s="52">
        <v>-2.5079929667816858E-2</v>
      </c>
      <c r="H44" s="52">
        <v>-2.4640996993094553E-2</v>
      </c>
      <c r="I44" s="52">
        <v>-4.9720926660911408E-2</v>
      </c>
      <c r="J44" s="52">
        <v>12.500070486720842</v>
      </c>
    </row>
    <row r="45" spans="1:15" x14ac:dyDescent="0.25">
      <c r="A45" s="396"/>
      <c r="B45" s="49">
        <v>6</v>
      </c>
      <c r="C45" s="52">
        <v>11.167657952983951</v>
      </c>
      <c r="D45" s="52">
        <v>4.2036124752365929</v>
      </c>
      <c r="E45" s="52">
        <v>-0.68370419761865375</v>
      </c>
      <c r="F45" s="52">
        <v>-1.2294407740328273</v>
      </c>
      <c r="G45" s="52">
        <v>0.526436193645474</v>
      </c>
      <c r="H45" s="52">
        <v>0.50121269766806875</v>
      </c>
      <c r="I45" s="52">
        <v>1.0276488913135426</v>
      </c>
      <c r="J45" s="52">
        <v>14.485774347882604</v>
      </c>
    </row>
    <row r="46" spans="1:15" x14ac:dyDescent="0.25">
      <c r="A46" s="396"/>
      <c r="B46" s="49">
        <v>7</v>
      </c>
      <c r="C46" s="52">
        <v>11.729072438975038</v>
      </c>
      <c r="D46" s="52">
        <v>6.708742571684188</v>
      </c>
      <c r="E46" s="52">
        <v>-0.87432749591779668</v>
      </c>
      <c r="F46" s="52">
        <v>-0.22936124013462847</v>
      </c>
      <c r="G46" s="52">
        <v>0.7667110393351394</v>
      </c>
      <c r="H46" s="52">
        <v>0.7656349350369267</v>
      </c>
      <c r="I46" s="52">
        <v>1.532345974372066</v>
      </c>
      <c r="J46" s="52">
        <v>18.866472248978866</v>
      </c>
    </row>
  </sheetData>
  <mergeCells count="18">
    <mergeCell ref="R30:T30"/>
    <mergeCell ref="A4:A15"/>
    <mergeCell ref="A16:A27"/>
    <mergeCell ref="I2:I3"/>
    <mergeCell ref="A2:A3"/>
    <mergeCell ref="A28:A39"/>
    <mergeCell ref="A40:A46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W33"/>
  <sheetViews>
    <sheetView showGridLines="0" tabSelected="1" view="pageBreakPreview" topLeftCell="A13" zoomScale="120" zoomScaleNormal="100" zoomScaleSheetLayoutView="120" workbookViewId="0">
      <selection activeCell="O19" sqref="O19"/>
    </sheetView>
  </sheetViews>
  <sheetFormatPr defaultRowHeight="15" x14ac:dyDescent="0.25"/>
  <cols>
    <col min="1" max="1" width="9.85546875" bestFit="1" customWidth="1"/>
    <col min="2" max="2" width="9.85546875" style="109" customWidth="1"/>
    <col min="3" max="3" width="8.28515625" bestFit="1" customWidth="1"/>
    <col min="4" max="4" width="8.5703125" bestFit="1" customWidth="1"/>
    <col min="5" max="5" width="7.5703125" bestFit="1" customWidth="1"/>
    <col min="6" max="6" width="7.5703125" style="125" customWidth="1"/>
    <col min="7" max="7" width="9.85546875" bestFit="1" customWidth="1"/>
    <col min="8" max="8" width="18.42578125" bestFit="1" customWidth="1"/>
    <col min="9" max="10" width="7.85546875" customWidth="1"/>
    <col min="11" max="11" width="6.7109375" customWidth="1"/>
    <col min="12" max="12" width="7.85546875" hidden="1" customWidth="1"/>
    <col min="13" max="13" width="1.5703125" style="57" customWidth="1"/>
    <col min="14" max="18" width="4.85546875" customWidth="1"/>
  </cols>
  <sheetData>
    <row r="1" spans="1:23" x14ac:dyDescent="0.25">
      <c r="A1" s="44" t="s">
        <v>13</v>
      </c>
      <c r="B1" s="347" t="str">
        <f>INDEX(Содержание!$B$3:$G$44,MATCH(A1,Содержание!$A$3:$A$44,0),1)</f>
        <v>Доля крупных участников в продаже и покупке иностранной валюты, г/г, %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23" ht="49.5" customHeight="1" x14ac:dyDescent="0.25">
      <c r="A2" s="23" t="s">
        <v>30</v>
      </c>
      <c r="B2" s="115" t="s">
        <v>36</v>
      </c>
      <c r="C2" s="138" t="s">
        <v>89</v>
      </c>
      <c r="D2" s="138" t="s">
        <v>90</v>
      </c>
      <c r="E2" s="138" t="s">
        <v>91</v>
      </c>
      <c r="F2" s="139" t="s">
        <v>245</v>
      </c>
      <c r="G2" s="138" t="s">
        <v>92</v>
      </c>
      <c r="H2" s="139" t="s">
        <v>93</v>
      </c>
      <c r="I2" s="359" t="s">
        <v>32</v>
      </c>
      <c r="J2" s="360"/>
      <c r="K2" s="360"/>
      <c r="L2" s="361"/>
    </row>
    <row r="3" spans="1:23" ht="15" customHeight="1" x14ac:dyDescent="0.25">
      <c r="A3" s="411">
        <v>2022</v>
      </c>
      <c r="B3" s="117">
        <v>1</v>
      </c>
      <c r="C3" s="28">
        <v>13.247473909929775</v>
      </c>
      <c r="D3" s="28">
        <v>26.605821338874836</v>
      </c>
      <c r="E3" s="28">
        <v>9.168093055126004</v>
      </c>
      <c r="F3" s="28">
        <v>0</v>
      </c>
      <c r="G3" s="28">
        <v>0</v>
      </c>
      <c r="H3" s="28">
        <v>434.11933301980417</v>
      </c>
      <c r="I3" s="340" t="s">
        <v>38</v>
      </c>
      <c r="J3" s="341"/>
      <c r="K3" s="341"/>
      <c r="L3" s="342"/>
    </row>
    <row r="4" spans="1:23" x14ac:dyDescent="0.25">
      <c r="A4" s="412"/>
      <c r="B4" s="117">
        <v>2</v>
      </c>
      <c r="C4" s="28">
        <v>7.1614994825578169</v>
      </c>
      <c r="D4" s="28">
        <v>19.152410781879844</v>
      </c>
      <c r="E4" s="28">
        <v>10.278460452942184</v>
      </c>
      <c r="F4" s="28">
        <v>0</v>
      </c>
      <c r="G4" s="28">
        <v>0</v>
      </c>
      <c r="H4" s="28">
        <v>439.50220277848581</v>
      </c>
      <c r="I4" s="340" t="s">
        <v>53</v>
      </c>
      <c r="J4" s="341"/>
      <c r="K4" s="341"/>
      <c r="L4" s="342"/>
    </row>
    <row r="5" spans="1:23" x14ac:dyDescent="0.25">
      <c r="A5" s="412"/>
      <c r="B5" s="117">
        <v>3</v>
      </c>
      <c r="C5" s="28">
        <v>6.8778196146776605</v>
      </c>
      <c r="D5" s="28">
        <v>26.252996978219056</v>
      </c>
      <c r="E5" s="28">
        <v>29.188004834353993</v>
      </c>
      <c r="F5" s="28">
        <v>0</v>
      </c>
      <c r="G5" s="28">
        <v>0</v>
      </c>
      <c r="H5" s="28">
        <v>497.78314355204299</v>
      </c>
    </row>
    <row r="6" spans="1:23" x14ac:dyDescent="0.25">
      <c r="A6" s="412"/>
      <c r="B6" s="117">
        <v>4</v>
      </c>
      <c r="C6" s="28">
        <v>13.149953868974281</v>
      </c>
      <c r="D6" s="28">
        <v>8.7475780084915868</v>
      </c>
      <c r="E6" s="28">
        <v>0</v>
      </c>
      <c r="F6" s="28">
        <v>0</v>
      </c>
      <c r="G6" s="28">
        <v>0</v>
      </c>
      <c r="H6" s="28">
        <v>452.9039241684635</v>
      </c>
    </row>
    <row r="7" spans="1:23" x14ac:dyDescent="0.25">
      <c r="A7" s="412"/>
      <c r="B7" s="117">
        <v>5</v>
      </c>
      <c r="C7" s="28">
        <v>27.280621537265404</v>
      </c>
      <c r="D7" s="28">
        <v>0.18247907382786224</v>
      </c>
      <c r="E7" s="28">
        <v>-5.0181745302662115</v>
      </c>
      <c r="F7" s="28">
        <v>0</v>
      </c>
      <c r="G7" s="28">
        <v>-3.398672750043934</v>
      </c>
      <c r="H7" s="28">
        <v>427.55515509081016</v>
      </c>
    </row>
    <row r="8" spans="1:23" x14ac:dyDescent="0.25">
      <c r="A8" s="412"/>
      <c r="B8" s="117">
        <v>6</v>
      </c>
      <c r="C8" s="28">
        <v>22.658205184761638</v>
      </c>
      <c r="D8" s="28">
        <v>20.67254648726275</v>
      </c>
      <c r="E8" s="28">
        <v>0</v>
      </c>
      <c r="F8" s="28">
        <v>0</v>
      </c>
      <c r="G8" s="28">
        <v>0</v>
      </c>
      <c r="H8" s="28">
        <v>446.64067051169184</v>
      </c>
    </row>
    <row r="9" spans="1:23" x14ac:dyDescent="0.25">
      <c r="A9" s="412"/>
      <c r="B9" s="117">
        <v>7</v>
      </c>
      <c r="C9" s="28">
        <v>22.927997053790744</v>
      </c>
      <c r="D9" s="28">
        <v>25.259157629401386</v>
      </c>
      <c r="E9" s="28">
        <v>0</v>
      </c>
      <c r="F9" s="28">
        <v>0</v>
      </c>
      <c r="G9" s="28">
        <v>0</v>
      </c>
      <c r="H9" s="28">
        <v>476.53189388526039</v>
      </c>
    </row>
    <row r="10" spans="1:23" x14ac:dyDescent="0.25">
      <c r="A10" s="412"/>
      <c r="B10" s="117">
        <v>8</v>
      </c>
      <c r="C10" s="28">
        <v>21.781964091783141</v>
      </c>
      <c r="D10" s="28">
        <v>0</v>
      </c>
      <c r="E10" s="28">
        <v>0</v>
      </c>
      <c r="F10" s="28">
        <v>0</v>
      </c>
      <c r="G10" s="28">
        <v>0</v>
      </c>
      <c r="H10" s="28">
        <v>473.65780836118682</v>
      </c>
    </row>
    <row r="11" spans="1:23" x14ac:dyDescent="0.25">
      <c r="A11" s="412"/>
      <c r="B11" s="117">
        <v>9</v>
      </c>
      <c r="C11" s="28">
        <v>29.182683829835081</v>
      </c>
      <c r="D11" s="28">
        <v>4.256120640820849</v>
      </c>
      <c r="E11" s="28">
        <v>0</v>
      </c>
      <c r="F11" s="28">
        <v>0</v>
      </c>
      <c r="G11" s="28">
        <v>0</v>
      </c>
      <c r="H11" s="28">
        <v>476.53</v>
      </c>
    </row>
    <row r="12" spans="1:23" x14ac:dyDescent="0.25">
      <c r="A12" s="412"/>
      <c r="B12" s="117">
        <v>10</v>
      </c>
      <c r="C12" s="28">
        <v>21.928308503310728</v>
      </c>
      <c r="D12" s="28">
        <v>10.578355407385994</v>
      </c>
      <c r="E12" s="28">
        <v>0</v>
      </c>
      <c r="F12" s="28">
        <v>0</v>
      </c>
      <c r="G12" s="28">
        <v>0</v>
      </c>
      <c r="H12" s="28">
        <v>468.35</v>
      </c>
    </row>
    <row r="13" spans="1:23" x14ac:dyDescent="0.25">
      <c r="A13" s="412"/>
      <c r="B13" s="117">
        <v>11</v>
      </c>
      <c r="C13" s="28">
        <v>17.198545940265415</v>
      </c>
      <c r="D13" s="28">
        <v>2.4077964316371578</v>
      </c>
      <c r="E13" s="28">
        <v>0</v>
      </c>
      <c r="F13" s="28">
        <v>0</v>
      </c>
      <c r="G13" s="28">
        <v>0</v>
      </c>
      <c r="H13" s="28">
        <v>468.9</v>
      </c>
    </row>
    <row r="14" spans="1:23" x14ac:dyDescent="0.25">
      <c r="A14" s="413"/>
      <c r="B14" s="117">
        <v>12</v>
      </c>
      <c r="C14" s="28">
        <v>11.139840776666311</v>
      </c>
      <c r="D14" s="28">
        <v>15.623567380721537</v>
      </c>
      <c r="E14" s="28">
        <v>0</v>
      </c>
      <c r="F14" s="28">
        <v>0</v>
      </c>
      <c r="G14" s="28">
        <v>-1.4640739931608904</v>
      </c>
      <c r="H14" s="28">
        <v>462.66</v>
      </c>
    </row>
    <row r="15" spans="1:23" ht="15" customHeight="1" x14ac:dyDescent="0.25">
      <c r="A15" s="411">
        <v>2023</v>
      </c>
      <c r="B15" s="117">
        <v>1</v>
      </c>
      <c r="C15" s="28">
        <v>21.97399789470764</v>
      </c>
      <c r="D15" s="28">
        <v>11.059760529786628</v>
      </c>
      <c r="E15" s="28">
        <v>0</v>
      </c>
      <c r="F15" s="28">
        <v>0</v>
      </c>
      <c r="G15" s="28">
        <v>-5.8209265946245408</v>
      </c>
      <c r="H15" s="28">
        <v>460.52</v>
      </c>
    </row>
    <row r="16" spans="1:23" x14ac:dyDescent="0.25">
      <c r="A16" s="412"/>
      <c r="B16" s="117">
        <v>2</v>
      </c>
      <c r="C16" s="28">
        <v>11.341202848412374</v>
      </c>
      <c r="D16" s="28">
        <v>22.682405696824748</v>
      </c>
      <c r="E16" s="28">
        <v>0</v>
      </c>
      <c r="F16" s="28">
        <v>0</v>
      </c>
      <c r="G16" s="28">
        <v>-8.6885147245464296</v>
      </c>
      <c r="H16" s="28">
        <v>445.66</v>
      </c>
      <c r="T16" s="331" t="s">
        <v>0</v>
      </c>
      <c r="U16" s="331"/>
      <c r="V16" s="331"/>
      <c r="W16" s="331"/>
    </row>
    <row r="17" spans="1:13" x14ac:dyDescent="0.25">
      <c r="A17" s="412"/>
      <c r="B17" s="117">
        <v>3</v>
      </c>
      <c r="C17" s="28">
        <v>8.1402715296577561</v>
      </c>
      <c r="D17" s="28">
        <v>23.198165110210446</v>
      </c>
      <c r="E17" s="28">
        <v>0</v>
      </c>
      <c r="F17" s="28">
        <v>0</v>
      </c>
      <c r="G17" s="28">
        <v>-7.4645968177098796</v>
      </c>
      <c r="H17" s="28">
        <v>452.7</v>
      </c>
    </row>
    <row r="18" spans="1:13" x14ac:dyDescent="0.25">
      <c r="A18" s="412"/>
      <c r="B18" s="117">
        <v>4</v>
      </c>
      <c r="C18" s="28">
        <v>9.6764114145386841</v>
      </c>
      <c r="D18" s="28">
        <v>19.680836775332917</v>
      </c>
      <c r="E18" s="28">
        <v>0</v>
      </c>
      <c r="F18" s="28">
        <v>0</v>
      </c>
      <c r="G18" s="28">
        <v>-7.8723347101331669</v>
      </c>
      <c r="H18" s="28">
        <v>453.21</v>
      </c>
    </row>
    <row r="19" spans="1:13" x14ac:dyDescent="0.25">
      <c r="A19" s="412"/>
      <c r="B19" s="117">
        <v>5</v>
      </c>
      <c r="C19" s="28">
        <v>11.211965805902198</v>
      </c>
      <c r="D19" s="28">
        <v>27.769574751460553</v>
      </c>
      <c r="E19" s="28">
        <v>0</v>
      </c>
      <c r="F19" s="28">
        <v>0</v>
      </c>
      <c r="G19" s="28">
        <v>-8.3308724254381659</v>
      </c>
      <c r="H19" s="28">
        <v>447.71</v>
      </c>
    </row>
    <row r="20" spans="1:13" x14ac:dyDescent="0.25">
      <c r="A20" s="412"/>
      <c r="B20" s="117">
        <v>6</v>
      </c>
      <c r="C20" s="28">
        <v>11.235879624291284</v>
      </c>
      <c r="D20" s="28">
        <v>21.457409004722937</v>
      </c>
      <c r="E20" s="28">
        <v>0</v>
      </c>
      <c r="F20" s="28">
        <v>0</v>
      </c>
      <c r="G20" s="28">
        <v>-9.3632330202427365</v>
      </c>
      <c r="H20" s="28">
        <v>452.26</v>
      </c>
    </row>
    <row r="21" spans="1:13" x14ac:dyDescent="0.25">
      <c r="A21" s="412"/>
      <c r="B21" s="117">
        <v>7</v>
      </c>
      <c r="C21" s="28">
        <v>6.8265657718449777</v>
      </c>
      <c r="D21" s="28">
        <v>20.689745493130161</v>
      </c>
      <c r="E21" s="28">
        <v>0</v>
      </c>
      <c r="F21" s="28">
        <v>0</v>
      </c>
      <c r="G21" s="28">
        <v>-8.4019271038092036</v>
      </c>
      <c r="H21" s="28">
        <v>445.89</v>
      </c>
    </row>
    <row r="22" spans="1:13" x14ac:dyDescent="0.25">
      <c r="A22" s="412"/>
      <c r="B22" s="117">
        <v>8</v>
      </c>
      <c r="C22" s="28">
        <v>1.0423011231413899</v>
      </c>
      <c r="D22" s="28">
        <v>22.293662911635291</v>
      </c>
      <c r="E22" s="28">
        <v>0</v>
      </c>
      <c r="F22" s="28">
        <v>0</v>
      </c>
      <c r="G22" s="28">
        <v>-6.9486741542759356</v>
      </c>
      <c r="H22" s="28">
        <v>459.39</v>
      </c>
    </row>
    <row r="23" spans="1:13" s="109" customFormat="1" x14ac:dyDescent="0.25">
      <c r="A23" s="412"/>
      <c r="B23" s="117">
        <v>9</v>
      </c>
      <c r="C23" s="28">
        <v>0</v>
      </c>
      <c r="D23" s="28">
        <v>33.969523420618344</v>
      </c>
      <c r="E23" s="28">
        <v>0</v>
      </c>
      <c r="F23" s="28">
        <v>0</v>
      </c>
      <c r="G23" s="28">
        <v>-5.8821685576828306</v>
      </c>
      <c r="H23" s="28">
        <v>474.99</v>
      </c>
      <c r="M23" s="57"/>
    </row>
    <row r="24" spans="1:13" s="109" customFormat="1" x14ac:dyDescent="0.25">
      <c r="A24" s="412"/>
      <c r="B24" s="117">
        <v>10</v>
      </c>
      <c r="C24" s="28">
        <v>0</v>
      </c>
      <c r="D24" s="28">
        <v>46.581654887709625</v>
      </c>
      <c r="E24" s="28">
        <v>0</v>
      </c>
      <c r="F24" s="28">
        <v>0</v>
      </c>
      <c r="G24" s="28">
        <v>-4.0512484244271265</v>
      </c>
      <c r="H24" s="28">
        <v>469.64</v>
      </c>
      <c r="M24" s="57"/>
    </row>
    <row r="25" spans="1:13" x14ac:dyDescent="0.25">
      <c r="A25" s="412"/>
      <c r="B25" s="117">
        <v>11</v>
      </c>
      <c r="C25" s="28">
        <v>0</v>
      </c>
      <c r="D25" s="28">
        <v>31.280044156578601</v>
      </c>
      <c r="E25" s="28">
        <v>0</v>
      </c>
      <c r="F25" s="28">
        <v>0</v>
      </c>
      <c r="G25" s="28">
        <v>-4.7275521282101742</v>
      </c>
      <c r="H25" s="28">
        <v>458.24</v>
      </c>
    </row>
    <row r="26" spans="1:13" x14ac:dyDescent="0.25">
      <c r="A26" s="413"/>
      <c r="B26" s="117">
        <v>12</v>
      </c>
      <c r="C26" s="28">
        <v>0</v>
      </c>
      <c r="D26" s="28">
        <v>18.313477513737247</v>
      </c>
      <c r="E26" s="28">
        <v>0</v>
      </c>
      <c r="F26" s="28">
        <v>0</v>
      </c>
      <c r="G26" s="28">
        <v>-5.40049143400456</v>
      </c>
      <c r="H26" s="28">
        <v>454.69</v>
      </c>
    </row>
    <row r="27" spans="1:13" x14ac:dyDescent="0.25">
      <c r="A27" s="409">
        <v>2024</v>
      </c>
      <c r="B27" s="117">
        <v>1</v>
      </c>
      <c r="C27" s="28">
        <v>0</v>
      </c>
      <c r="D27" s="28">
        <v>29.028740597171037</v>
      </c>
      <c r="E27" s="28">
        <v>0</v>
      </c>
      <c r="F27" s="28">
        <v>0</v>
      </c>
      <c r="G27" s="28">
        <v>-5.5292839232706736</v>
      </c>
      <c r="H27" s="28">
        <v>448.17</v>
      </c>
    </row>
    <row r="28" spans="1:13" x14ac:dyDescent="0.25">
      <c r="A28" s="410"/>
      <c r="B28" s="117">
        <v>2</v>
      </c>
      <c r="C28" s="28">
        <v>0</v>
      </c>
      <c r="D28" s="28">
        <v>14.7450192643457</v>
      </c>
      <c r="E28" s="28">
        <v>0</v>
      </c>
      <c r="F28" s="28">
        <v>0</v>
      </c>
      <c r="G28" s="28">
        <v>-9.9313819874513207</v>
      </c>
      <c r="H28" s="28">
        <v>450.65</v>
      </c>
    </row>
    <row r="29" spans="1:13" x14ac:dyDescent="0.25">
      <c r="A29" s="410"/>
      <c r="B29" s="117">
        <v>3</v>
      </c>
      <c r="C29" s="28">
        <v>0</v>
      </c>
      <c r="D29" s="28">
        <v>19.7475989417837</v>
      </c>
      <c r="E29" s="28">
        <v>0</v>
      </c>
      <c r="F29" s="28">
        <v>0</v>
      </c>
      <c r="G29" s="28">
        <v>-13.200266672315299</v>
      </c>
      <c r="H29" s="28">
        <v>446.77</v>
      </c>
    </row>
    <row r="30" spans="1:13" x14ac:dyDescent="0.25">
      <c r="A30" s="410"/>
      <c r="B30" s="117">
        <v>4</v>
      </c>
      <c r="C30" s="28">
        <v>0</v>
      </c>
      <c r="D30" s="28">
        <v>20.56</v>
      </c>
      <c r="E30" s="28">
        <v>0</v>
      </c>
      <c r="F30" s="28">
        <v>0</v>
      </c>
      <c r="G30" s="28">
        <v>-9.73</v>
      </c>
      <c r="H30" s="28">
        <v>442.05</v>
      </c>
    </row>
    <row r="31" spans="1:13" s="125" customFormat="1" x14ac:dyDescent="0.25">
      <c r="A31" s="410"/>
      <c r="B31" s="117">
        <v>5</v>
      </c>
      <c r="C31" s="28">
        <v>0</v>
      </c>
      <c r="D31" s="28">
        <v>15.950116536884739</v>
      </c>
      <c r="E31" s="28">
        <v>0</v>
      </c>
      <c r="F31" s="28">
        <v>0</v>
      </c>
      <c r="G31" s="28">
        <v>-9.9688228355529631</v>
      </c>
      <c r="H31" s="28">
        <v>447.25</v>
      </c>
      <c r="M31" s="57"/>
    </row>
    <row r="32" spans="1:13" s="125" customFormat="1" x14ac:dyDescent="0.25">
      <c r="A32" s="410"/>
      <c r="B32" s="117">
        <v>6</v>
      </c>
      <c r="C32" s="28">
        <v>0</v>
      </c>
      <c r="D32" s="28">
        <v>11.468397496949828</v>
      </c>
      <c r="E32" s="28">
        <v>0</v>
      </c>
      <c r="F32" s="28">
        <v>0</v>
      </c>
      <c r="G32" s="28">
        <v>-8.0005725395388083</v>
      </c>
      <c r="H32" s="28">
        <v>471.84</v>
      </c>
      <c r="M32" s="57"/>
    </row>
    <row r="33" spans="1:8" x14ac:dyDescent="0.25">
      <c r="A33" s="410"/>
      <c r="B33" s="117">
        <v>7</v>
      </c>
      <c r="C33" s="28">
        <v>0</v>
      </c>
      <c r="D33" s="28">
        <v>13.5637865232921</v>
      </c>
      <c r="E33" s="28">
        <v>0</v>
      </c>
      <c r="F33" s="28">
        <v>3.0826787552936499</v>
      </c>
      <c r="G33" s="28">
        <v>-7.3716231104848235</v>
      </c>
      <c r="H33" s="28">
        <v>474.15</v>
      </c>
    </row>
  </sheetData>
  <mergeCells count="8">
    <mergeCell ref="A27:A33"/>
    <mergeCell ref="A3:A14"/>
    <mergeCell ref="A15:A26"/>
    <mergeCell ref="T16:W16"/>
    <mergeCell ref="I4:L4"/>
    <mergeCell ref="I2:L2"/>
    <mergeCell ref="I3:L3"/>
    <mergeCell ref="B1:L1"/>
  </mergeCells>
  <hyperlinks>
    <hyperlink ref="T16:W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I3</xm:sqref>
        </x14:dataValidation>
        <x14:dataValidation type="list" allowBlank="1" showInputMessage="1" showErrorMessage="1">
          <x14:formula1>
            <xm:f>Содержание!$B$68:$B$89</xm:f>
          </x14:formula1>
          <xm:sqref>I4:L4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5" tint="0.59999389629810485"/>
  </sheetPr>
  <dimension ref="A1:T33"/>
  <sheetViews>
    <sheetView showGridLines="0" view="pageBreakPreview" zoomScaleNormal="100" zoomScaleSheetLayoutView="100" workbookViewId="0">
      <selection activeCell="K36" sqref="K36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57" customWidth="1"/>
    <col min="15" max="16" width="15.85546875" customWidth="1"/>
    <col min="17" max="20" width="8.140625" customWidth="1"/>
  </cols>
  <sheetData>
    <row r="1" spans="1:20" x14ac:dyDescent="0.25">
      <c r="A1" s="44" t="s">
        <v>14</v>
      </c>
      <c r="B1" s="347" t="str">
        <f>INDEX(Содержание!$B$3:$G$44,MATCH(A1,Содержание!$A$3:$A$44,0),1)</f>
        <v>Денежная масса, г/г, %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20" ht="63" customHeight="1" x14ac:dyDescent="0.25">
      <c r="A2" s="92" t="s">
        <v>30</v>
      </c>
      <c r="B2" s="25" t="s">
        <v>36</v>
      </c>
      <c r="C2" s="25" t="s">
        <v>66</v>
      </c>
      <c r="D2" s="25" t="s">
        <v>87</v>
      </c>
      <c r="E2" s="25" t="s">
        <v>56</v>
      </c>
      <c r="F2" s="25" t="s">
        <v>88</v>
      </c>
      <c r="G2" s="25" t="s">
        <v>124</v>
      </c>
      <c r="H2" s="25" t="s">
        <v>55</v>
      </c>
      <c r="I2" s="25" t="s">
        <v>67</v>
      </c>
      <c r="J2" s="421" t="s">
        <v>32</v>
      </c>
      <c r="K2" s="422"/>
      <c r="L2" s="422"/>
      <c r="M2" s="423"/>
    </row>
    <row r="3" spans="1:20" x14ac:dyDescent="0.25">
      <c r="A3" s="417">
        <v>2022</v>
      </c>
      <c r="B3" s="62">
        <v>1</v>
      </c>
      <c r="C3" s="26">
        <v>-2.2512198131980345</v>
      </c>
      <c r="D3" s="26">
        <f t="shared" ref="D3:D26" si="0">E3+H3</f>
        <v>1.2695309014632166</v>
      </c>
      <c r="E3" s="26">
        <v>3.7719138129621284</v>
      </c>
      <c r="F3" s="26">
        <v>19.400498432226723</v>
      </c>
      <c r="G3" s="26">
        <v>-1.1150592578258376</v>
      </c>
      <c r="H3" s="26">
        <v>-2.5023829114989118</v>
      </c>
      <c r="I3" s="26">
        <v>17.360700448706503</v>
      </c>
      <c r="J3" s="424" t="s">
        <v>38</v>
      </c>
      <c r="K3" s="425"/>
      <c r="L3" s="425"/>
      <c r="M3" s="426"/>
    </row>
    <row r="4" spans="1:20" x14ac:dyDescent="0.25">
      <c r="A4" s="417"/>
      <c r="B4" s="62">
        <v>2</v>
      </c>
      <c r="C4" s="26">
        <v>11.961532557181725</v>
      </c>
      <c r="D4" s="26">
        <f t="shared" si="0"/>
        <v>0.2317617237835119</v>
      </c>
      <c r="E4" s="26">
        <v>4.10991077258487</v>
      </c>
      <c r="F4" s="26">
        <v>21.423524776539058</v>
      </c>
      <c r="G4" s="26">
        <v>-12.253999200957697</v>
      </c>
      <c r="H4" s="26">
        <v>-3.8781490488013581</v>
      </c>
      <c r="I4" s="26">
        <v>21.41975368581608</v>
      </c>
    </row>
    <row r="5" spans="1:20" x14ac:dyDescent="0.25">
      <c r="A5" s="417"/>
      <c r="B5" s="62">
        <v>3</v>
      </c>
      <c r="C5" s="26">
        <v>6.272122225143983</v>
      </c>
      <c r="D5" s="26">
        <f t="shared" si="0"/>
        <v>-1.7483607899584612</v>
      </c>
      <c r="E5" s="26">
        <v>2.2632027323379038</v>
      </c>
      <c r="F5" s="26">
        <v>19.555715889138174</v>
      </c>
      <c r="G5" s="26">
        <v>-11.338705161192349</v>
      </c>
      <c r="H5" s="26">
        <v>-4.011563522296365</v>
      </c>
      <c r="I5" s="26">
        <v>12.781079028141251</v>
      </c>
    </row>
    <row r="6" spans="1:20" x14ac:dyDescent="0.25">
      <c r="A6" s="417"/>
      <c r="B6" s="62">
        <v>4</v>
      </c>
      <c r="C6" s="26">
        <v>-1.3870286028248422</v>
      </c>
      <c r="D6" s="26">
        <f t="shared" si="0"/>
        <v>-3.1367338888401468</v>
      </c>
      <c r="E6" s="26">
        <v>-0.41963398564700166</v>
      </c>
      <c r="F6" s="26">
        <v>19.002078911489896</v>
      </c>
      <c r="G6" s="26">
        <v>-6.5674289400796697</v>
      </c>
      <c r="H6" s="26">
        <v>-2.7170999031931453</v>
      </c>
      <c r="I6" s="26">
        <v>7.9331036501070873</v>
      </c>
    </row>
    <row r="7" spans="1:20" x14ac:dyDescent="0.25">
      <c r="A7" s="417"/>
      <c r="B7" s="62">
        <v>5</v>
      </c>
      <c r="C7" s="26">
        <v>-9.7039029629366969</v>
      </c>
      <c r="D7" s="26">
        <f t="shared" si="0"/>
        <v>-3.5193514054108621</v>
      </c>
      <c r="E7" s="26">
        <v>-1.3052084700240498</v>
      </c>
      <c r="F7" s="26">
        <v>15.655743781339847</v>
      </c>
      <c r="G7" s="26">
        <v>0.72505691883276702</v>
      </c>
      <c r="H7" s="26">
        <v>-2.2141429353868123</v>
      </c>
      <c r="I7" s="26">
        <v>3.1792214999387003</v>
      </c>
    </row>
    <row r="8" spans="1:20" x14ac:dyDescent="0.25">
      <c r="A8" s="417"/>
      <c r="B8" s="62">
        <v>6</v>
      </c>
      <c r="C8" s="26">
        <v>5.1438184433981696E-2</v>
      </c>
      <c r="D8" s="26">
        <f t="shared" si="0"/>
        <v>-1.1270476084154943</v>
      </c>
      <c r="E8" s="26">
        <v>-0.40197386160680892</v>
      </c>
      <c r="F8" s="26">
        <v>17.419087325777724</v>
      </c>
      <c r="G8" s="26">
        <v>-8.3097067251703383</v>
      </c>
      <c r="H8" s="26">
        <v>-0.72507374680868542</v>
      </c>
      <c r="I8" s="26">
        <v>8.0302202059145742</v>
      </c>
    </row>
    <row r="9" spans="1:20" x14ac:dyDescent="0.25">
      <c r="A9" s="417"/>
      <c r="B9" s="62">
        <v>7</v>
      </c>
      <c r="C9" s="26">
        <v>3.1955790836151632</v>
      </c>
      <c r="D9" s="26">
        <f t="shared" si="0"/>
        <v>-2.3302311044137212</v>
      </c>
      <c r="E9" s="26">
        <v>-2.4223368118045956</v>
      </c>
      <c r="F9" s="26">
        <v>16.909378899592813</v>
      </c>
      <c r="G9" s="26">
        <v>-6.4118569350513965</v>
      </c>
      <c r="H9" s="26">
        <v>9.2105707390874286E-2</v>
      </c>
      <c r="I9" s="26">
        <v>11.178658528961428</v>
      </c>
    </row>
    <row r="10" spans="1:20" x14ac:dyDescent="0.25">
      <c r="A10" s="417"/>
      <c r="B10" s="62">
        <v>8</v>
      </c>
      <c r="C10" s="26">
        <v>2.3208279822881934</v>
      </c>
      <c r="D10" s="26">
        <f t="shared" si="0"/>
        <v>-1.1309111100286122</v>
      </c>
      <c r="E10" s="26">
        <v>-1.7939721523736092</v>
      </c>
      <c r="F10" s="26">
        <v>16.836880598642455</v>
      </c>
      <c r="G10" s="26">
        <v>-5.5088983255711756</v>
      </c>
      <c r="H10" s="26">
        <v>0.66306104234499696</v>
      </c>
      <c r="I10" s="26">
        <v>12.517899145330858</v>
      </c>
    </row>
    <row r="11" spans="1:20" x14ac:dyDescent="0.25">
      <c r="A11" s="417"/>
      <c r="B11" s="62">
        <v>9</v>
      </c>
      <c r="C11" s="26">
        <v>3.3927112787692999</v>
      </c>
      <c r="D11" s="26">
        <f t="shared" si="0"/>
        <v>-0.5143725431136299</v>
      </c>
      <c r="E11" s="26">
        <v>-1.9699059514433599</v>
      </c>
      <c r="F11" s="26">
        <v>16.049211585404102</v>
      </c>
      <c r="G11" s="26">
        <v>-6.3498823363002277</v>
      </c>
      <c r="H11" s="26">
        <v>1.45553340832973</v>
      </c>
      <c r="I11" s="26">
        <v>12.533051061757838</v>
      </c>
    </row>
    <row r="12" spans="1:20" x14ac:dyDescent="0.25">
      <c r="A12" s="417"/>
      <c r="B12" s="62">
        <v>10</v>
      </c>
      <c r="C12" s="26">
        <v>1.6209451183725667</v>
      </c>
      <c r="D12" s="26">
        <f t="shared" si="0"/>
        <v>-1.1607881627106629</v>
      </c>
      <c r="E12" s="26">
        <v>-3.0974419066703769</v>
      </c>
      <c r="F12" s="26">
        <v>15.781112076722026</v>
      </c>
      <c r="G12" s="26">
        <v>-1.472052839230837</v>
      </c>
      <c r="H12" s="26">
        <v>1.936653743959714</v>
      </c>
      <c r="I12" s="26">
        <v>14.769216193153131</v>
      </c>
    </row>
    <row r="13" spans="1:20" x14ac:dyDescent="0.25">
      <c r="A13" s="417"/>
      <c r="B13" s="62">
        <v>11</v>
      </c>
      <c r="C13" s="26">
        <v>2.8525856527862148</v>
      </c>
      <c r="D13" s="26">
        <f t="shared" si="0"/>
        <v>0.76803084013372858</v>
      </c>
      <c r="E13" s="26">
        <v>-1.1236174623623594</v>
      </c>
      <c r="F13" s="26">
        <v>16.223119365967253</v>
      </c>
      <c r="G13" s="26">
        <v>-5.6518589995531654</v>
      </c>
      <c r="H13" s="26">
        <v>1.891648302496088</v>
      </c>
      <c r="I13" s="26">
        <v>14.191876859334011</v>
      </c>
    </row>
    <row r="14" spans="1:20" x14ac:dyDescent="0.25">
      <c r="A14" s="417"/>
      <c r="B14" s="62">
        <v>12</v>
      </c>
      <c r="C14" s="26">
        <v>2.529919687494905</v>
      </c>
      <c r="D14" s="26">
        <f t="shared" si="0"/>
        <v>3.5899246827599818E-2</v>
      </c>
      <c r="E14" s="26">
        <v>-3.098776948101686</v>
      </c>
      <c r="F14" s="26">
        <v>14.192956058709703</v>
      </c>
      <c r="G14" s="26">
        <v>-2.8161791727049734</v>
      </c>
      <c r="H14" s="26">
        <v>3.1346761949292858</v>
      </c>
      <c r="I14" s="26">
        <v>13.942595820325989</v>
      </c>
      <c r="Q14" s="416" t="s">
        <v>0</v>
      </c>
      <c r="R14" s="416"/>
      <c r="S14" s="416"/>
      <c r="T14" s="416"/>
    </row>
    <row r="15" spans="1:20" x14ac:dyDescent="0.25">
      <c r="A15" s="418">
        <v>2023</v>
      </c>
      <c r="B15" s="62">
        <v>1</v>
      </c>
      <c r="C15" s="26">
        <v>6.1502415872293961</v>
      </c>
      <c r="D15" s="26">
        <f t="shared" si="0"/>
        <v>0.92958171219871666</v>
      </c>
      <c r="E15" s="26">
        <v>-2.4720749705064646</v>
      </c>
      <c r="F15" s="26">
        <v>14.754890623924924</v>
      </c>
      <c r="G15" s="26">
        <v>-8.2974278906850696</v>
      </c>
      <c r="H15" s="26">
        <v>3.4016566827051813</v>
      </c>
      <c r="I15" s="26">
        <v>13.537286032667309</v>
      </c>
    </row>
    <row r="16" spans="1:20" x14ac:dyDescent="0.25">
      <c r="A16" s="419"/>
      <c r="B16" s="62">
        <v>2</v>
      </c>
      <c r="C16" s="26">
        <v>-7.5806926384304711</v>
      </c>
      <c r="D16" s="26">
        <f t="shared" si="0"/>
        <v>1.5521190057123371</v>
      </c>
      <c r="E16" s="26">
        <v>-1.7263693526070494</v>
      </c>
      <c r="F16" s="26">
        <v>11.675116542649599</v>
      </c>
      <c r="G16" s="26">
        <v>1.7485378149623636</v>
      </c>
      <c r="H16" s="26">
        <v>3.2784883583193865</v>
      </c>
      <c r="I16" s="26">
        <v>7.3950807248936261</v>
      </c>
    </row>
    <row r="17" spans="1:14" x14ac:dyDescent="0.25">
      <c r="A17" s="419"/>
      <c r="B17" s="62">
        <v>3</v>
      </c>
      <c r="C17" s="26">
        <v>3.3099989830506708E-2</v>
      </c>
      <c r="D17" s="26">
        <f t="shared" si="0"/>
        <v>4.1027879005132286</v>
      </c>
      <c r="E17" s="26">
        <v>0.14494846418529014</v>
      </c>
      <c r="F17" s="26">
        <v>13.93038382072432</v>
      </c>
      <c r="G17" s="26">
        <v>-3.210184660043609</v>
      </c>
      <c r="H17" s="26">
        <v>3.9578394363279386</v>
      </c>
      <c r="I17" s="26">
        <v>14.856087051023358</v>
      </c>
    </row>
    <row r="18" spans="1:14" x14ac:dyDescent="0.25">
      <c r="A18" s="419"/>
      <c r="B18" s="62">
        <v>4</v>
      </c>
      <c r="C18" s="26">
        <v>5.5569503539292917</v>
      </c>
      <c r="D18" s="26">
        <f t="shared" si="0"/>
        <v>3.6026106209114741</v>
      </c>
      <c r="E18" s="26">
        <v>0.31559425063244584</v>
      </c>
      <c r="F18" s="26">
        <v>15.327892680667425</v>
      </c>
      <c r="G18" s="26">
        <v>-8.4072233987117322</v>
      </c>
      <c r="H18" s="26">
        <v>3.2870163702790283</v>
      </c>
      <c r="I18" s="26">
        <v>16.078488207123318</v>
      </c>
    </row>
    <row r="19" spans="1:14" x14ac:dyDescent="0.25">
      <c r="A19" s="419"/>
      <c r="B19" s="62">
        <v>5</v>
      </c>
      <c r="C19" s="26">
        <v>8.7463330364616265</v>
      </c>
      <c r="D19" s="26">
        <f t="shared" si="0"/>
        <v>4.167375286740933</v>
      </c>
      <c r="E19" s="26">
        <v>0.93539318764084078</v>
      </c>
      <c r="F19" s="26">
        <v>18.023181584057653</v>
      </c>
      <c r="G19" s="26">
        <v>-10.945638788529468</v>
      </c>
      <c r="H19" s="26">
        <v>3.231982099100092</v>
      </c>
      <c r="I19" s="26">
        <v>19.991251118729195</v>
      </c>
    </row>
    <row r="20" spans="1:14" x14ac:dyDescent="0.25">
      <c r="A20" s="419"/>
      <c r="B20" s="62">
        <v>6</v>
      </c>
      <c r="C20" s="26">
        <v>-1.0720023335541484</v>
      </c>
      <c r="D20" s="26">
        <f t="shared" si="0"/>
        <v>4.0453205540309884</v>
      </c>
      <c r="E20" s="26">
        <v>1.9366810144147453</v>
      </c>
      <c r="F20" s="26">
        <v>17.125030572391484</v>
      </c>
      <c r="G20" s="26">
        <v>-5.9958801471214054</v>
      </c>
      <c r="H20" s="26">
        <v>2.108639539616243</v>
      </c>
      <c r="I20" s="26">
        <v>14.102468645745956</v>
      </c>
    </row>
    <row r="21" spans="1:14" x14ac:dyDescent="0.25">
      <c r="A21" s="419"/>
      <c r="B21" s="62">
        <v>7</v>
      </c>
      <c r="C21" s="26">
        <v>-4.1581110700509596</v>
      </c>
      <c r="D21" s="26">
        <f t="shared" si="0"/>
        <v>5.1740899197982113</v>
      </c>
      <c r="E21" s="26">
        <v>3.7451969232927445</v>
      </c>
      <c r="F21" s="26">
        <v>15.810564376427624</v>
      </c>
      <c r="G21" s="26">
        <v>-7.846263666444254</v>
      </c>
      <c r="H21" s="26">
        <v>1.4288929965054664</v>
      </c>
      <c r="I21" s="26">
        <v>8.9802795597297855</v>
      </c>
      <c r="J21" s="5"/>
    </row>
    <row r="22" spans="1:14" x14ac:dyDescent="0.25">
      <c r="A22" s="419"/>
      <c r="B22" s="62">
        <v>8</v>
      </c>
      <c r="C22" s="26">
        <v>-2.7328795596054092</v>
      </c>
      <c r="D22" s="26">
        <f t="shared" si="0"/>
        <v>4.3455569248746215</v>
      </c>
      <c r="E22" s="26">
        <v>3.2827011383948048</v>
      </c>
      <c r="F22" s="26">
        <v>16.190671952528827</v>
      </c>
      <c r="G22" s="26">
        <v>-8.5583245257519263</v>
      </c>
      <c r="H22" s="26">
        <v>1.0628557864798163</v>
      </c>
      <c r="I22" s="26">
        <v>9.2450247920463227</v>
      </c>
      <c r="J22" s="5"/>
    </row>
    <row r="23" spans="1:14" x14ac:dyDescent="0.25">
      <c r="A23" s="419"/>
      <c r="B23" s="62">
        <v>9</v>
      </c>
      <c r="C23" s="26">
        <v>-3.1859840965708126</v>
      </c>
      <c r="D23" s="26">
        <f t="shared" si="0"/>
        <v>4.5281701902233777</v>
      </c>
      <c r="E23" s="26">
        <v>4.4852074077435189</v>
      </c>
      <c r="F23" s="26">
        <v>17.344785079187162</v>
      </c>
      <c r="G23" s="26">
        <v>-11.00125763171928</v>
      </c>
      <c r="H23" s="26">
        <v>4.2962782479858845E-2</v>
      </c>
      <c r="I23" s="26">
        <v>7.6857135411205189</v>
      </c>
      <c r="J23" s="5"/>
    </row>
    <row r="24" spans="1:14" x14ac:dyDescent="0.25">
      <c r="A24" s="419"/>
      <c r="B24" s="62">
        <v>10</v>
      </c>
      <c r="C24" s="26">
        <v>2.8906181377740887E-2</v>
      </c>
      <c r="D24" s="26">
        <f t="shared" si="0"/>
        <v>4.6685640154942183</v>
      </c>
      <c r="E24" s="26">
        <v>4.6186668967946103</v>
      </c>
      <c r="F24" s="26">
        <v>17.014196422431848</v>
      </c>
      <c r="G24" s="26">
        <v>-14.941468655151029</v>
      </c>
      <c r="H24" s="26">
        <v>4.9897118699607744E-2</v>
      </c>
      <c r="I24" s="26">
        <v>6.7701979641532688</v>
      </c>
      <c r="J24" s="5"/>
    </row>
    <row r="25" spans="1:14" x14ac:dyDescent="0.25">
      <c r="A25" s="419"/>
      <c r="B25" s="62">
        <v>11</v>
      </c>
      <c r="C25" s="26">
        <v>-1.3160368682917201</v>
      </c>
      <c r="D25" s="26">
        <f t="shared" si="0"/>
        <v>4.148414607931441</v>
      </c>
      <c r="E25" s="26">
        <v>3.5663659532094498</v>
      </c>
      <c r="F25" s="26">
        <v>15.878142989227117</v>
      </c>
      <c r="G25" s="26">
        <v>-9.8416716682743992</v>
      </c>
      <c r="H25" s="26">
        <v>0.58204865472199163</v>
      </c>
      <c r="I25" s="26">
        <v>8.8688490605935897</v>
      </c>
    </row>
    <row r="26" spans="1:14" x14ac:dyDescent="0.25">
      <c r="A26" s="420"/>
      <c r="B26" s="62">
        <v>12</v>
      </c>
      <c r="C26" s="26">
        <v>-0.9</v>
      </c>
      <c r="D26" s="26">
        <f t="shared" si="0"/>
        <v>5.5096702928300125</v>
      </c>
      <c r="E26" s="26">
        <v>5.5520387245853948</v>
      </c>
      <c r="F26" s="26">
        <v>16.844600640784133</v>
      </c>
      <c r="G26" s="26">
        <v>-9.8000000000000007</v>
      </c>
      <c r="H26" s="26">
        <v>-4.2368431755382338E-2</v>
      </c>
      <c r="I26" s="26">
        <v>11.681318154874885</v>
      </c>
    </row>
    <row r="27" spans="1:14" x14ac:dyDescent="0.25">
      <c r="A27" s="414">
        <v>2024</v>
      </c>
      <c r="B27" s="62">
        <v>1</v>
      </c>
      <c r="C27" s="26">
        <v>-4.5286484534490565</v>
      </c>
      <c r="D27" s="26">
        <v>6.9</v>
      </c>
      <c r="E27" s="26">
        <v>6.8721170319918841</v>
      </c>
      <c r="F27" s="26">
        <v>15.213301692099728</v>
      </c>
      <c r="G27" s="26">
        <v>-7.0937059453741611</v>
      </c>
      <c r="H27" s="26">
        <v>6.1807169183177163E-2</v>
      </c>
      <c r="I27" s="26">
        <v>10.5</v>
      </c>
    </row>
    <row r="28" spans="1:14" s="125" customFormat="1" x14ac:dyDescent="0.25">
      <c r="A28" s="415"/>
      <c r="B28" s="62">
        <v>2</v>
      </c>
      <c r="C28" s="26">
        <v>0.4428196503934162</v>
      </c>
      <c r="D28" s="26">
        <v>6.289360721049543</v>
      </c>
      <c r="E28" s="26">
        <v>5.8232600853865604</v>
      </c>
      <c r="F28" s="26">
        <v>18.539198957359996</v>
      </c>
      <c r="G28" s="26">
        <v>-10.812983031156755</v>
      </c>
      <c r="H28" s="26">
        <v>0.46610063566298288</v>
      </c>
      <c r="I28" s="26">
        <v>14.458396297646077</v>
      </c>
      <c r="N28" s="57"/>
    </row>
    <row r="29" spans="1:14" s="125" customFormat="1" x14ac:dyDescent="0.25">
      <c r="A29" s="415"/>
      <c r="B29" s="62">
        <v>3</v>
      </c>
      <c r="C29" s="26">
        <v>-1.2314657566089555</v>
      </c>
      <c r="D29" s="26">
        <v>6.4375790914036033</v>
      </c>
      <c r="E29" s="26">
        <v>6.2155634633388432</v>
      </c>
      <c r="F29" s="26">
        <v>17.043418474794272</v>
      </c>
      <c r="G29" s="26">
        <v>-9.8568144528244588</v>
      </c>
      <c r="H29" s="26">
        <v>0.2220156280647598</v>
      </c>
      <c r="I29" s="26">
        <v>12.392717356765727</v>
      </c>
      <c r="N29" s="57"/>
    </row>
    <row r="30" spans="1:14" s="125" customFormat="1" x14ac:dyDescent="0.25">
      <c r="A30" s="415"/>
      <c r="B30" s="62">
        <v>4</v>
      </c>
      <c r="C30" s="26">
        <v>-0.57783111816139343</v>
      </c>
      <c r="D30" s="26">
        <v>5.9051416164075912</v>
      </c>
      <c r="E30" s="26">
        <v>5.8663732963730277</v>
      </c>
      <c r="F30" s="26">
        <v>16.890852419277689</v>
      </c>
      <c r="G30" s="26">
        <v>-9.517695066012374</v>
      </c>
      <c r="H30" s="26">
        <v>3.8768320034563118E-2</v>
      </c>
      <c r="I30" s="26">
        <v>12.700467851511828</v>
      </c>
      <c r="N30" s="57"/>
    </row>
    <row r="31" spans="1:14" x14ac:dyDescent="0.25">
      <c r="A31" s="415"/>
      <c r="B31" s="62">
        <v>5</v>
      </c>
      <c r="C31" s="26">
        <v>1.1006579466690245</v>
      </c>
      <c r="D31" s="26">
        <v>6.1147079411568175</v>
      </c>
      <c r="E31" s="26"/>
      <c r="F31" s="26">
        <v>16.074903011428866</v>
      </c>
      <c r="G31" s="26">
        <v>-10.988720670810599</v>
      </c>
      <c r="H31" s="26"/>
      <c r="I31" s="26">
        <v>12.301548228447954</v>
      </c>
    </row>
    <row r="32" spans="1:14" x14ac:dyDescent="0.25">
      <c r="A32" s="415"/>
      <c r="B32" s="62">
        <v>6</v>
      </c>
      <c r="C32" s="26">
        <v>4.3963624880020502</v>
      </c>
      <c r="D32" s="26">
        <v>6.3426772576330492</v>
      </c>
      <c r="E32" s="26"/>
      <c r="F32" s="26">
        <v>16.086208436166231</v>
      </c>
      <c r="G32" s="26">
        <v>-12.582604185723124</v>
      </c>
      <c r="H32" s="26"/>
      <c r="I32" s="26">
        <v>14.242643996078879</v>
      </c>
    </row>
    <row r="33" spans="2:9" x14ac:dyDescent="0.25">
      <c r="B33" s="62">
        <v>7</v>
      </c>
      <c r="C33" s="26">
        <v>8.2711958150072373</v>
      </c>
      <c r="D33" s="26">
        <v>5.921951521123022</v>
      </c>
      <c r="E33" s="26"/>
      <c r="F33" s="26">
        <v>17.815258697401543</v>
      </c>
      <c r="G33" s="26">
        <v>-13.729389259299534</v>
      </c>
      <c r="H33" s="26"/>
      <c r="I33" s="26">
        <v>18.279016774239274</v>
      </c>
    </row>
  </sheetData>
  <mergeCells count="7">
    <mergeCell ref="A27:A32"/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5" tint="0.59999389629810485"/>
  </sheetPr>
  <dimension ref="A1:Q33"/>
  <sheetViews>
    <sheetView showGridLines="0" view="pageBreakPreview" zoomScale="70" zoomScaleNormal="100" zoomScaleSheetLayoutView="70" workbookViewId="0">
      <selection activeCell="E4" sqref="E4:H4"/>
    </sheetView>
  </sheetViews>
  <sheetFormatPr defaultColWidth="9.140625" defaultRowHeight="15" x14ac:dyDescent="0.25"/>
  <cols>
    <col min="1" max="1" width="13.140625" customWidth="1"/>
    <col min="2" max="2" width="13.140625" style="109" customWidth="1"/>
    <col min="3" max="3" width="15.7109375" bestFit="1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44" t="s">
        <v>15</v>
      </c>
      <c r="B1" s="347" t="str">
        <f>INDEX(Содержание!$B$3:$G$44,MATCH(A1,Содержание!$A$3:$A$44,0),1)</f>
        <v>Объем сделок на первичном рынке ГЦБ, млрд тенге</v>
      </c>
      <c r="C1" s="348"/>
      <c r="D1" s="348"/>
      <c r="E1" s="348"/>
      <c r="F1" s="348"/>
      <c r="G1" s="348"/>
      <c r="H1" s="348"/>
      <c r="I1" s="21"/>
    </row>
    <row r="2" spans="1:17" x14ac:dyDescent="0.25">
      <c r="A2" s="115" t="s">
        <v>30</v>
      </c>
      <c r="B2" s="115" t="s">
        <v>36</v>
      </c>
      <c r="C2" s="173" t="s">
        <v>95</v>
      </c>
      <c r="D2" s="80"/>
      <c r="E2" s="359" t="s">
        <v>32</v>
      </c>
      <c r="F2" s="360"/>
      <c r="G2" s="360"/>
      <c r="H2" s="361"/>
      <c r="I2" s="21"/>
    </row>
    <row r="3" spans="1:17" s="14" customFormat="1" x14ac:dyDescent="0.25">
      <c r="A3" s="427">
        <v>2022</v>
      </c>
      <c r="B3" s="118">
        <v>1</v>
      </c>
      <c r="C3" s="96">
        <v>168.369</v>
      </c>
      <c r="D3" s="96"/>
      <c r="E3" s="357" t="s">
        <v>53</v>
      </c>
      <c r="F3" s="354"/>
      <c r="G3" s="354"/>
      <c r="H3" s="355"/>
      <c r="I3" s="21"/>
      <c r="J3"/>
      <c r="K3"/>
      <c r="L3"/>
      <c r="M3"/>
    </row>
    <row r="4" spans="1:17" s="14" customFormat="1" x14ac:dyDescent="0.25">
      <c r="A4" s="427"/>
      <c r="B4" s="118">
        <v>2</v>
      </c>
      <c r="C4" s="96">
        <v>211.96599999999998</v>
      </c>
      <c r="D4" s="96"/>
      <c r="E4" s="340" t="s">
        <v>38</v>
      </c>
      <c r="F4" s="341"/>
      <c r="G4" s="341"/>
      <c r="H4" s="342"/>
      <c r="I4" s="21"/>
      <c r="J4"/>
      <c r="K4"/>
      <c r="L4"/>
      <c r="M4"/>
    </row>
    <row r="5" spans="1:17" s="14" customFormat="1" x14ac:dyDescent="0.25">
      <c r="A5" s="427"/>
      <c r="B5" s="118">
        <v>3</v>
      </c>
      <c r="C5" s="96">
        <v>270.49399999999997</v>
      </c>
      <c r="D5" s="96"/>
      <c r="I5" s="21"/>
      <c r="J5"/>
      <c r="K5"/>
      <c r="L5"/>
      <c r="M5"/>
    </row>
    <row r="6" spans="1:17" s="14" customFormat="1" x14ac:dyDescent="0.25">
      <c r="A6" s="427"/>
      <c r="B6" s="118">
        <v>4</v>
      </c>
      <c r="C6" s="96">
        <v>278.45600000000007</v>
      </c>
      <c r="D6" s="96"/>
      <c r="G6"/>
      <c r="I6" s="21"/>
      <c r="J6"/>
      <c r="K6"/>
      <c r="L6"/>
      <c r="M6"/>
    </row>
    <row r="7" spans="1:17" s="14" customFormat="1" x14ac:dyDescent="0.25">
      <c r="A7" s="427"/>
      <c r="B7" s="118">
        <v>5</v>
      </c>
      <c r="C7" s="96">
        <v>237.93600000000004</v>
      </c>
      <c r="D7" s="96"/>
      <c r="I7" s="21"/>
      <c r="K7"/>
      <c r="L7"/>
      <c r="M7"/>
    </row>
    <row r="8" spans="1:17" s="14" customFormat="1" x14ac:dyDescent="0.25">
      <c r="A8" s="427"/>
      <c r="B8" s="118">
        <v>6</v>
      </c>
      <c r="C8" s="96">
        <v>514.72099999999989</v>
      </c>
      <c r="D8" s="96"/>
      <c r="I8" s="21"/>
      <c r="K8"/>
      <c r="L8"/>
      <c r="M8"/>
    </row>
    <row r="9" spans="1:17" s="14" customFormat="1" x14ac:dyDescent="0.25">
      <c r="A9" s="427"/>
      <c r="B9" s="118">
        <v>7</v>
      </c>
      <c r="C9" s="96">
        <v>559.94399999999985</v>
      </c>
      <c r="D9" s="96"/>
      <c r="I9" s="21"/>
      <c r="K9"/>
      <c r="L9"/>
      <c r="M9"/>
    </row>
    <row r="10" spans="1:17" s="14" customFormat="1" x14ac:dyDescent="0.25">
      <c r="A10" s="427"/>
      <c r="B10" s="118">
        <v>8</v>
      </c>
      <c r="C10" s="96">
        <v>470.8300000000005</v>
      </c>
      <c r="D10" s="96"/>
      <c r="I10" s="21"/>
      <c r="K10"/>
      <c r="L10"/>
      <c r="M10"/>
    </row>
    <row r="11" spans="1:17" s="14" customFormat="1" x14ac:dyDescent="0.25">
      <c r="A11" s="427"/>
      <c r="B11" s="118">
        <v>9</v>
      </c>
      <c r="C11" s="96">
        <v>230.43799999999999</v>
      </c>
      <c r="D11" s="96"/>
      <c r="I11" s="21"/>
      <c r="K11"/>
      <c r="L11"/>
      <c r="M11"/>
    </row>
    <row r="12" spans="1:17" s="14" customFormat="1" x14ac:dyDescent="0.25">
      <c r="A12" s="427"/>
      <c r="B12" s="118">
        <v>10</v>
      </c>
      <c r="C12" s="96">
        <v>331.96099999999984</v>
      </c>
      <c r="D12" s="96"/>
      <c r="I12" s="21"/>
      <c r="K12"/>
      <c r="L12"/>
      <c r="M12"/>
    </row>
    <row r="13" spans="1:17" s="14" customFormat="1" x14ac:dyDescent="0.25">
      <c r="A13" s="427"/>
      <c r="B13" s="118">
        <v>11</v>
      </c>
      <c r="C13" s="96">
        <v>295.54900000000021</v>
      </c>
      <c r="D13" s="96"/>
      <c r="G13" s="14" t="s">
        <v>49</v>
      </c>
      <c r="I13" s="21"/>
      <c r="K13"/>
      <c r="L13"/>
      <c r="M13"/>
    </row>
    <row r="14" spans="1:17" s="14" customFormat="1" x14ac:dyDescent="0.25">
      <c r="A14" s="427"/>
      <c r="B14" s="118">
        <v>12</v>
      </c>
      <c r="C14" s="96">
        <v>575.00300000000016</v>
      </c>
      <c r="D14" s="96"/>
      <c r="I14" s="21"/>
      <c r="K14"/>
      <c r="L14"/>
      <c r="M14"/>
    </row>
    <row r="15" spans="1:17" s="14" customFormat="1" x14ac:dyDescent="0.25">
      <c r="A15" s="411">
        <v>2023</v>
      </c>
      <c r="B15" s="118">
        <v>1</v>
      </c>
      <c r="C15" s="96">
        <v>449.625</v>
      </c>
      <c r="D15" s="96"/>
      <c r="I15" s="21"/>
      <c r="K15"/>
      <c r="L15"/>
      <c r="M15"/>
    </row>
    <row r="16" spans="1:17" s="14" customFormat="1" x14ac:dyDescent="0.25">
      <c r="A16" s="412"/>
      <c r="B16" s="118">
        <v>2</v>
      </c>
      <c r="C16" s="96">
        <v>375.76099999999997</v>
      </c>
      <c r="D16" s="96"/>
      <c r="I16" s="21"/>
      <c r="K16"/>
      <c r="L16"/>
      <c r="N16"/>
      <c r="O16"/>
      <c r="P16"/>
      <c r="Q16"/>
    </row>
    <row r="17" spans="1:17" s="14" customFormat="1" x14ac:dyDescent="0.25">
      <c r="A17" s="412"/>
      <c r="B17" s="118">
        <v>3</v>
      </c>
      <c r="C17" s="96">
        <v>345.13400000000001</v>
      </c>
      <c r="D17" s="96"/>
      <c r="I17" s="21"/>
      <c r="K17"/>
      <c r="L17"/>
      <c r="M17"/>
      <c r="N17" s="432" t="s">
        <v>0</v>
      </c>
      <c r="O17" s="432"/>
      <c r="P17" s="432"/>
      <c r="Q17" s="432"/>
    </row>
    <row r="18" spans="1:17" s="14" customFormat="1" x14ac:dyDescent="0.25">
      <c r="A18" s="412"/>
      <c r="B18" s="118">
        <v>4</v>
      </c>
      <c r="C18" s="96">
        <v>679.20200000000011</v>
      </c>
      <c r="D18" s="96"/>
      <c r="I18" s="21"/>
      <c r="K18"/>
      <c r="L18"/>
    </row>
    <row r="19" spans="1:17" s="14" customFormat="1" x14ac:dyDescent="0.25">
      <c r="A19" s="412"/>
      <c r="B19" s="118">
        <v>5</v>
      </c>
      <c r="C19" s="96">
        <v>725.89</v>
      </c>
      <c r="D19" s="96"/>
      <c r="I19" s="21"/>
      <c r="K19"/>
      <c r="L19"/>
      <c r="M19"/>
    </row>
    <row r="20" spans="1:17" s="14" customFormat="1" x14ac:dyDescent="0.25">
      <c r="A20" s="412"/>
      <c r="B20" s="118">
        <v>6</v>
      </c>
      <c r="C20" s="96">
        <v>1262.4100000000001</v>
      </c>
      <c r="D20" s="96"/>
      <c r="I20" s="21"/>
      <c r="K20"/>
      <c r="L20"/>
      <c r="M20"/>
    </row>
    <row r="21" spans="1:17" s="14" customFormat="1" x14ac:dyDescent="0.25">
      <c r="A21" s="412"/>
      <c r="B21" s="118">
        <v>7</v>
      </c>
      <c r="C21" s="96">
        <v>641.55950000000007</v>
      </c>
      <c r="D21" s="96"/>
      <c r="I21" s="21"/>
      <c r="K21"/>
      <c r="L21"/>
      <c r="M21"/>
    </row>
    <row r="22" spans="1:17" s="14" customFormat="1" x14ac:dyDescent="0.25">
      <c r="A22" s="412"/>
      <c r="B22" s="118">
        <v>8</v>
      </c>
      <c r="C22" s="96">
        <v>243.62573333007995</v>
      </c>
      <c r="D22" s="96"/>
      <c r="I22" s="21"/>
      <c r="K22"/>
      <c r="L22"/>
      <c r="M22"/>
    </row>
    <row r="23" spans="1:17" s="14" customFormat="1" x14ac:dyDescent="0.25">
      <c r="A23" s="412"/>
      <c r="B23" s="118">
        <v>9</v>
      </c>
      <c r="C23" s="96">
        <v>172.69619013403997</v>
      </c>
      <c r="D23" s="96"/>
      <c r="I23" s="21"/>
      <c r="K23"/>
      <c r="L23"/>
      <c r="M23"/>
    </row>
    <row r="24" spans="1:17" s="14" customFormat="1" x14ac:dyDescent="0.25">
      <c r="A24" s="412"/>
      <c r="B24" s="118">
        <v>10</v>
      </c>
      <c r="C24" s="96">
        <v>183.58160854537002</v>
      </c>
      <c r="D24" s="96"/>
      <c r="I24" s="21"/>
      <c r="K24"/>
      <c r="L24"/>
      <c r="M24"/>
    </row>
    <row r="25" spans="1:17" s="14" customFormat="1" x14ac:dyDescent="0.25">
      <c r="A25" s="428"/>
      <c r="B25" s="118">
        <v>11</v>
      </c>
      <c r="C25" s="96">
        <v>131.87</v>
      </c>
      <c r="D25" s="96"/>
      <c r="I25" s="21"/>
      <c r="K25"/>
      <c r="L25"/>
      <c r="M25"/>
    </row>
    <row r="26" spans="1:17" s="14" customFormat="1" x14ac:dyDescent="0.25">
      <c r="A26" s="429"/>
      <c r="B26" s="118">
        <v>12</v>
      </c>
      <c r="C26" s="96">
        <v>24.49</v>
      </c>
      <c r="D26" s="96"/>
      <c r="I26" s="21"/>
      <c r="K26"/>
      <c r="L26" t="s">
        <v>49</v>
      </c>
      <c r="M26"/>
    </row>
    <row r="27" spans="1:17" s="14" customFormat="1" x14ac:dyDescent="0.25">
      <c r="A27" s="430">
        <v>2024</v>
      </c>
      <c r="B27" s="118">
        <v>1</v>
      </c>
      <c r="C27" s="96">
        <v>1001.8420583619799</v>
      </c>
      <c r="D27" s="96"/>
      <c r="I27" s="21"/>
      <c r="K27"/>
      <c r="L27"/>
      <c r="M27"/>
    </row>
    <row r="28" spans="1:17" s="14" customFormat="1" x14ac:dyDescent="0.25">
      <c r="A28" s="431"/>
      <c r="B28" s="118">
        <v>2</v>
      </c>
      <c r="C28" s="96">
        <v>431.83</v>
      </c>
      <c r="D28" s="96"/>
      <c r="I28" s="21"/>
      <c r="K28"/>
      <c r="L28"/>
      <c r="M28"/>
    </row>
    <row r="29" spans="1:17" x14ac:dyDescent="0.25">
      <c r="A29" s="431"/>
      <c r="B29" s="118">
        <v>3</v>
      </c>
      <c r="C29" s="96">
        <v>422.09</v>
      </c>
      <c r="D29" s="96"/>
      <c r="I29" s="21"/>
    </row>
    <row r="30" spans="1:17" x14ac:dyDescent="0.25">
      <c r="A30" s="431"/>
      <c r="B30" s="118">
        <v>4</v>
      </c>
      <c r="C30" s="96">
        <v>616.16999999999996</v>
      </c>
      <c r="D30" s="96"/>
      <c r="I30" s="21"/>
    </row>
    <row r="31" spans="1:17" x14ac:dyDescent="0.25">
      <c r="A31" s="431"/>
      <c r="B31" s="118">
        <v>5</v>
      </c>
      <c r="C31" s="96">
        <v>434.12625643052041</v>
      </c>
      <c r="D31" s="96"/>
    </row>
    <row r="32" spans="1:17" x14ac:dyDescent="0.25">
      <c r="A32" s="431"/>
      <c r="B32" s="118">
        <v>6</v>
      </c>
      <c r="C32" s="96">
        <v>826.09840276582929</v>
      </c>
      <c r="D32" s="96"/>
    </row>
    <row r="33" spans="1:4" x14ac:dyDescent="0.25">
      <c r="A33" s="431"/>
      <c r="B33" s="118">
        <v>7</v>
      </c>
      <c r="C33" s="96">
        <v>978.56533410147017</v>
      </c>
      <c r="D33" s="96"/>
    </row>
  </sheetData>
  <mergeCells count="8">
    <mergeCell ref="A3:A14"/>
    <mergeCell ref="A15:A26"/>
    <mergeCell ref="A27:A33"/>
    <mergeCell ref="B1:H1"/>
    <mergeCell ref="N17:Q17"/>
    <mergeCell ref="E2:H2"/>
    <mergeCell ref="E3:H3"/>
    <mergeCell ref="E4:H4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V33"/>
  <sheetViews>
    <sheetView view="pageBreakPreview" zoomScaleNormal="100" zoomScaleSheetLayoutView="100" workbookViewId="0"/>
  </sheetViews>
  <sheetFormatPr defaultRowHeight="15" x14ac:dyDescent="0.25"/>
  <cols>
    <col min="1" max="1" width="12.42578125" style="125" customWidth="1"/>
    <col min="2" max="2" width="9.140625" style="125"/>
    <col min="3" max="3" width="15.42578125" style="125" customWidth="1"/>
    <col min="4" max="4" width="12.5703125" style="125" customWidth="1"/>
    <col min="5" max="5" width="12.28515625" style="125" customWidth="1"/>
    <col min="6" max="6" width="15" style="125" customWidth="1"/>
    <col min="7" max="7" width="12.28515625" style="125" customWidth="1"/>
    <col min="8" max="8" width="6.5703125" style="125" customWidth="1"/>
    <col min="9" max="9" width="6.42578125" style="125" customWidth="1"/>
    <col min="10" max="10" width="7.42578125" style="125" customWidth="1"/>
    <col min="11" max="11" width="8" style="125" customWidth="1"/>
    <col min="12" max="12" width="1.5703125" style="57" customWidth="1"/>
    <col min="13" max="13" width="4.7109375" style="125" customWidth="1"/>
    <col min="14" max="16384" width="9.140625" style="125"/>
  </cols>
  <sheetData>
    <row r="1" spans="1:19" x14ac:dyDescent="0.25">
      <c r="A1" s="154" t="s">
        <v>16</v>
      </c>
      <c r="B1" s="433" t="str">
        <f>INDEX(Содержание!$B$3:$G$44,MATCH(A1,Содержание!$A$3:$A$44,0),1)</f>
        <v>Глобальная деловая активность</v>
      </c>
      <c r="C1" s="434"/>
      <c r="D1" s="434"/>
      <c r="E1" s="434"/>
      <c r="F1" s="434"/>
      <c r="G1" s="434"/>
      <c r="H1" s="434"/>
      <c r="I1" s="434"/>
      <c r="J1" s="434"/>
      <c r="K1" s="434"/>
      <c r="M1" s="59"/>
      <c r="N1" s="59"/>
      <c r="O1" s="59"/>
      <c r="P1" s="59"/>
      <c r="Q1" s="59"/>
      <c r="R1" s="59"/>
      <c r="S1" s="59"/>
    </row>
    <row r="2" spans="1:19" ht="51" x14ac:dyDescent="0.25">
      <c r="A2" s="145" t="s">
        <v>30</v>
      </c>
      <c r="B2" s="184" t="s">
        <v>36</v>
      </c>
      <c r="C2" s="184" t="s">
        <v>83</v>
      </c>
      <c r="D2" s="184" t="s">
        <v>84</v>
      </c>
      <c r="E2" s="184" t="s">
        <v>85</v>
      </c>
      <c r="F2" s="226" t="s">
        <v>200</v>
      </c>
      <c r="G2" s="184" t="s">
        <v>201</v>
      </c>
      <c r="H2" s="359" t="s">
        <v>32</v>
      </c>
      <c r="I2" s="360"/>
      <c r="J2" s="360"/>
      <c r="K2" s="361"/>
      <c r="M2" s="59"/>
      <c r="N2" s="59"/>
      <c r="O2" s="59"/>
      <c r="P2" s="59"/>
      <c r="Q2" s="59"/>
      <c r="R2" s="59"/>
      <c r="S2" s="59"/>
    </row>
    <row r="3" spans="1:19" x14ac:dyDescent="0.25">
      <c r="A3" s="403">
        <v>2022</v>
      </c>
      <c r="B3" s="153">
        <v>1</v>
      </c>
      <c r="C3" s="26">
        <v>53.2</v>
      </c>
      <c r="D3" s="26">
        <v>51</v>
      </c>
      <c r="E3" s="26">
        <v>51.1</v>
      </c>
      <c r="F3" s="227">
        <v>51.5</v>
      </c>
      <c r="G3" s="227">
        <v>53.1</v>
      </c>
      <c r="H3" s="436" t="s">
        <v>86</v>
      </c>
      <c r="I3" s="437"/>
      <c r="J3" s="437"/>
      <c r="K3" s="438"/>
      <c r="M3" s="59"/>
      <c r="N3" s="59"/>
      <c r="O3" s="59"/>
      <c r="P3" s="59"/>
      <c r="Q3" s="71"/>
      <c r="R3" s="71"/>
      <c r="S3" s="59"/>
    </row>
    <row r="4" spans="1:19" x14ac:dyDescent="0.25">
      <c r="A4" s="403"/>
      <c r="B4" s="153">
        <v>2</v>
      </c>
      <c r="C4" s="26">
        <v>53.7</v>
      </c>
      <c r="D4" s="26">
        <v>54</v>
      </c>
      <c r="E4" s="26">
        <v>53.5</v>
      </c>
      <c r="F4" s="26">
        <v>51.5</v>
      </c>
      <c r="G4" s="26">
        <v>53.1</v>
      </c>
      <c r="H4" s="70"/>
      <c r="I4" s="70"/>
      <c r="J4" s="70"/>
      <c r="K4" s="70"/>
      <c r="M4" s="59"/>
      <c r="N4" s="59"/>
      <c r="O4" s="59"/>
      <c r="P4" s="59"/>
    </row>
    <row r="5" spans="1:19" x14ac:dyDescent="0.25">
      <c r="A5" s="403"/>
      <c r="B5" s="153">
        <v>3</v>
      </c>
      <c r="C5" s="26">
        <v>53</v>
      </c>
      <c r="D5" s="26">
        <v>53.4</v>
      </c>
      <c r="E5" s="26">
        <v>52.7</v>
      </c>
      <c r="F5" s="26">
        <v>51.5</v>
      </c>
      <c r="G5" s="26">
        <v>53.1</v>
      </c>
      <c r="H5" s="70"/>
      <c r="I5" s="70"/>
      <c r="J5" s="70"/>
      <c r="K5" s="70"/>
      <c r="M5" s="59"/>
      <c r="N5" s="59"/>
      <c r="O5" s="59"/>
      <c r="P5" s="59"/>
      <c r="Q5" s="59"/>
      <c r="R5" s="59"/>
      <c r="S5" s="59"/>
    </row>
    <row r="6" spans="1:19" x14ac:dyDescent="0.25">
      <c r="A6" s="403"/>
      <c r="B6" s="153">
        <v>4</v>
      </c>
      <c r="C6" s="26">
        <v>52.3</v>
      </c>
      <c r="D6" s="26">
        <v>52.2</v>
      </c>
      <c r="E6" s="26">
        <v>51.2</v>
      </c>
      <c r="F6" s="26">
        <v>51.5</v>
      </c>
      <c r="G6" s="26">
        <v>53.1</v>
      </c>
      <c r="H6" s="70"/>
      <c r="I6" s="70"/>
      <c r="J6" s="70"/>
      <c r="K6" s="70"/>
      <c r="M6" s="59"/>
      <c r="N6" s="59"/>
      <c r="O6" s="59"/>
      <c r="P6" s="59"/>
      <c r="Q6" s="59"/>
      <c r="R6" s="59"/>
      <c r="S6" s="59"/>
    </row>
    <row r="7" spans="1:19" x14ac:dyDescent="0.25">
      <c r="A7" s="403"/>
      <c r="B7" s="153">
        <v>5</v>
      </c>
      <c r="C7" s="26">
        <v>52.3</v>
      </c>
      <c r="D7" s="26">
        <v>51.9</v>
      </c>
      <c r="E7" s="26">
        <v>51.3</v>
      </c>
      <c r="F7" s="26">
        <v>51.5</v>
      </c>
      <c r="G7" s="26">
        <v>53.1</v>
      </c>
      <c r="H7" s="70"/>
      <c r="I7" s="70"/>
      <c r="J7" s="70"/>
      <c r="K7" s="70"/>
      <c r="M7" s="59"/>
      <c r="N7" s="59"/>
      <c r="O7" s="59"/>
      <c r="P7" s="59"/>
      <c r="Q7" s="59"/>
      <c r="R7" s="59"/>
      <c r="S7" s="59"/>
    </row>
    <row r="8" spans="1:19" x14ac:dyDescent="0.25">
      <c r="A8" s="403"/>
      <c r="B8" s="153">
        <v>6</v>
      </c>
      <c r="C8" s="26">
        <v>52.2</v>
      </c>
      <c r="D8" s="26">
        <v>53.9</v>
      </c>
      <c r="E8" s="26">
        <v>53.5</v>
      </c>
      <c r="F8" s="26">
        <v>51.5</v>
      </c>
      <c r="G8" s="26">
        <v>53.1</v>
      </c>
      <c r="H8" s="70"/>
      <c r="I8" s="70"/>
      <c r="J8" s="70"/>
      <c r="K8" s="70"/>
      <c r="M8" s="59"/>
      <c r="N8" s="59"/>
      <c r="O8" s="59"/>
      <c r="P8" s="59"/>
      <c r="Q8" s="59"/>
      <c r="R8" s="59"/>
      <c r="S8" s="59"/>
    </row>
    <row r="9" spans="1:19" x14ac:dyDescent="0.25">
      <c r="A9" s="403"/>
      <c r="B9" s="153">
        <v>7</v>
      </c>
      <c r="C9" s="26">
        <v>51.1</v>
      </c>
      <c r="D9" s="26">
        <v>51.1</v>
      </c>
      <c r="E9" s="26">
        <v>50.8</v>
      </c>
      <c r="F9" s="26">
        <v>51.5</v>
      </c>
      <c r="G9" s="26">
        <v>53.1</v>
      </c>
      <c r="H9" s="70"/>
      <c r="I9" s="70"/>
      <c r="J9" s="70"/>
      <c r="K9" s="70"/>
      <c r="M9" s="59"/>
      <c r="N9" s="59"/>
      <c r="O9" s="59"/>
      <c r="P9" s="59"/>
      <c r="Q9" s="59"/>
      <c r="R9" s="59"/>
      <c r="S9" s="59"/>
    </row>
    <row r="10" spans="1:19" x14ac:dyDescent="0.25">
      <c r="A10" s="403"/>
      <c r="B10" s="153">
        <v>8</v>
      </c>
      <c r="C10" s="32">
        <v>50.3</v>
      </c>
      <c r="D10" s="32">
        <v>49.3</v>
      </c>
      <c r="E10" s="32">
        <v>49.3</v>
      </c>
      <c r="F10" s="32">
        <v>51.5</v>
      </c>
      <c r="G10" s="32">
        <v>53.1</v>
      </c>
      <c r="H10" s="70"/>
      <c r="I10" s="70"/>
      <c r="J10" s="70"/>
      <c r="K10" s="70"/>
      <c r="M10" s="59"/>
      <c r="N10" s="59"/>
      <c r="O10" s="59"/>
      <c r="P10" s="59"/>
      <c r="Q10" s="59"/>
      <c r="R10" s="59"/>
      <c r="S10" s="59"/>
    </row>
    <row r="11" spans="1:19" x14ac:dyDescent="0.25">
      <c r="A11" s="403"/>
      <c r="B11" s="153">
        <v>9</v>
      </c>
      <c r="C11" s="26">
        <v>49.8</v>
      </c>
      <c r="D11" s="26">
        <v>50</v>
      </c>
      <c r="E11" s="26">
        <v>49.6</v>
      </c>
      <c r="F11" s="26">
        <v>51.5</v>
      </c>
      <c r="G11" s="26">
        <v>53.1</v>
      </c>
      <c r="H11" s="70"/>
      <c r="I11" s="70"/>
      <c r="J11" s="70"/>
      <c r="K11" s="70"/>
      <c r="M11" s="59"/>
      <c r="N11" s="59"/>
      <c r="O11" s="59"/>
      <c r="P11" s="59"/>
      <c r="Q11" s="59"/>
      <c r="R11" s="59"/>
      <c r="S11" s="59"/>
    </row>
    <row r="12" spans="1:19" x14ac:dyDescent="0.25">
      <c r="A12" s="403"/>
      <c r="B12" s="153">
        <v>10</v>
      </c>
      <c r="C12" s="26">
        <v>49.4</v>
      </c>
      <c r="D12" s="26">
        <v>49.2</v>
      </c>
      <c r="E12" s="26">
        <v>49</v>
      </c>
      <c r="F12" s="26">
        <v>51.5</v>
      </c>
      <c r="G12" s="26">
        <v>53.1</v>
      </c>
      <c r="H12" s="70"/>
      <c r="I12" s="70"/>
      <c r="J12" s="70"/>
      <c r="K12" s="70" t="s">
        <v>49</v>
      </c>
      <c r="M12" s="59"/>
      <c r="N12" s="59"/>
      <c r="O12" s="59"/>
      <c r="P12" s="59"/>
      <c r="Q12" s="59"/>
      <c r="R12" s="59"/>
      <c r="S12" s="59"/>
    </row>
    <row r="13" spans="1:19" x14ac:dyDescent="0.25">
      <c r="A13" s="403"/>
      <c r="B13" s="153">
        <v>11</v>
      </c>
      <c r="C13" s="26">
        <v>48.8</v>
      </c>
      <c r="D13" s="26">
        <v>48.1</v>
      </c>
      <c r="E13" s="26">
        <v>48</v>
      </c>
      <c r="F13" s="26">
        <v>51.5</v>
      </c>
      <c r="G13" s="26">
        <v>53.1</v>
      </c>
      <c r="H13" s="70"/>
      <c r="I13" s="70"/>
      <c r="J13" s="70"/>
      <c r="K13" s="70"/>
      <c r="M13" s="59"/>
      <c r="N13" s="59"/>
      <c r="O13" s="59"/>
      <c r="P13" s="59"/>
      <c r="Q13" s="59"/>
      <c r="R13" s="59"/>
      <c r="S13" s="59"/>
    </row>
    <row r="14" spans="1:19" x14ac:dyDescent="0.25">
      <c r="A14" s="403"/>
      <c r="B14" s="153">
        <v>12</v>
      </c>
      <c r="C14" s="26">
        <v>48.6</v>
      </c>
      <c r="D14" s="26">
        <v>48.1</v>
      </c>
      <c r="E14" s="26">
        <v>48.2</v>
      </c>
      <c r="F14" s="26">
        <v>51.5</v>
      </c>
      <c r="G14" s="26">
        <v>53.1</v>
      </c>
      <c r="H14" s="70"/>
      <c r="I14" s="70"/>
      <c r="J14" s="70"/>
      <c r="K14" s="70"/>
      <c r="M14" s="59"/>
      <c r="N14" s="59"/>
      <c r="O14" s="59"/>
      <c r="P14" s="59"/>
      <c r="Q14" s="59"/>
      <c r="R14" s="59"/>
      <c r="S14" s="59"/>
    </row>
    <row r="15" spans="1:19" x14ac:dyDescent="0.25">
      <c r="A15" s="403">
        <v>2023</v>
      </c>
      <c r="B15" s="153">
        <v>1</v>
      </c>
      <c r="C15" s="26">
        <v>49.1</v>
      </c>
      <c r="D15" s="26">
        <v>50</v>
      </c>
      <c r="E15" s="26">
        <v>49.7</v>
      </c>
      <c r="F15" s="26">
        <v>51.5</v>
      </c>
      <c r="G15" s="26">
        <v>53.1</v>
      </c>
      <c r="H15" s="70"/>
      <c r="I15" s="70"/>
      <c r="J15" s="70"/>
      <c r="K15" s="70"/>
      <c r="M15" s="59"/>
      <c r="N15" s="59"/>
      <c r="O15" s="59"/>
      <c r="P15" s="59"/>
      <c r="Q15" s="59"/>
      <c r="R15" s="59"/>
      <c r="S15" s="59"/>
    </row>
    <row r="16" spans="1:19" x14ac:dyDescent="0.25">
      <c r="A16" s="403"/>
      <c r="B16" s="153">
        <v>2</v>
      </c>
      <c r="C16" s="26">
        <v>49.9</v>
      </c>
      <c r="D16" s="26">
        <v>52.6</v>
      </c>
      <c r="E16" s="26">
        <v>52.1</v>
      </c>
      <c r="F16" s="26">
        <v>51.5</v>
      </c>
      <c r="G16" s="26">
        <v>53.1</v>
      </c>
      <c r="H16" s="70"/>
      <c r="I16" s="70"/>
      <c r="J16" s="70"/>
      <c r="K16" s="70"/>
      <c r="M16" s="59"/>
      <c r="N16" s="59"/>
      <c r="O16" s="59"/>
      <c r="P16" s="59"/>
      <c r="Q16" s="59"/>
      <c r="R16" s="59"/>
      <c r="S16" s="59"/>
    </row>
    <row r="17" spans="1:22" x14ac:dyDescent="0.25">
      <c r="A17" s="403"/>
      <c r="B17" s="153">
        <v>3</v>
      </c>
      <c r="C17" s="26">
        <v>49.6</v>
      </c>
      <c r="D17" s="26">
        <v>54.4</v>
      </c>
      <c r="E17" s="26">
        <v>53.4</v>
      </c>
      <c r="F17" s="26">
        <v>51.5</v>
      </c>
      <c r="G17" s="26">
        <v>53.1</v>
      </c>
      <c r="H17" s="70"/>
      <c r="I17" s="70"/>
      <c r="J17" s="70"/>
      <c r="K17" s="70"/>
      <c r="M17" s="59"/>
      <c r="N17" s="59"/>
      <c r="O17" s="59"/>
      <c r="P17" s="59"/>
      <c r="Q17" s="404" t="s">
        <v>0</v>
      </c>
      <c r="R17" s="404"/>
      <c r="S17" s="404"/>
    </row>
    <row r="18" spans="1:22" x14ac:dyDescent="0.25">
      <c r="A18" s="403"/>
      <c r="B18" s="153">
        <v>4</v>
      </c>
      <c r="C18" s="26">
        <v>49.6</v>
      </c>
      <c r="D18" s="26">
        <v>55.4</v>
      </c>
      <c r="E18" s="26">
        <v>54.2</v>
      </c>
      <c r="F18" s="26">
        <v>51.5</v>
      </c>
      <c r="G18" s="26">
        <v>53.1</v>
      </c>
      <c r="H18" s="110"/>
      <c r="I18" s="110"/>
      <c r="J18" s="110"/>
      <c r="K18" s="110"/>
      <c r="M18" s="59"/>
      <c r="N18" s="59"/>
      <c r="O18" s="59"/>
      <c r="P18" s="59"/>
      <c r="Q18" s="59"/>
      <c r="R18" s="59"/>
      <c r="S18" s="59"/>
    </row>
    <row r="19" spans="1:22" x14ac:dyDescent="0.25">
      <c r="A19" s="403"/>
      <c r="B19" s="153">
        <v>5</v>
      </c>
      <c r="C19" s="24">
        <v>49.6</v>
      </c>
      <c r="D19" s="24">
        <v>55.5</v>
      </c>
      <c r="E19" s="24">
        <v>54.4</v>
      </c>
      <c r="F19" s="24">
        <v>51.5</v>
      </c>
      <c r="G19" s="24">
        <v>53.1</v>
      </c>
      <c r="H19" s="110"/>
      <c r="I19" s="110"/>
      <c r="J19" s="110"/>
      <c r="K19" s="110"/>
      <c r="M19" s="59"/>
      <c r="N19" s="59"/>
      <c r="O19" s="59"/>
      <c r="P19" s="59"/>
      <c r="Q19" s="59"/>
      <c r="R19" s="59"/>
      <c r="S19" s="59"/>
    </row>
    <row r="20" spans="1:22" x14ac:dyDescent="0.25">
      <c r="A20" s="403"/>
      <c r="B20" s="153">
        <v>6</v>
      </c>
      <c r="C20" s="26">
        <v>48.8</v>
      </c>
      <c r="D20" s="26">
        <v>53.9</v>
      </c>
      <c r="E20" s="26">
        <v>52.7</v>
      </c>
      <c r="F20" s="26">
        <v>51.5</v>
      </c>
      <c r="G20" s="26">
        <v>53.1</v>
      </c>
      <c r="H20" s="110"/>
      <c r="I20" s="110"/>
      <c r="J20" s="110"/>
      <c r="K20" s="110"/>
      <c r="M20" s="59"/>
      <c r="N20" s="59"/>
      <c r="O20" s="59"/>
      <c r="P20" s="59"/>
      <c r="Q20" s="59"/>
      <c r="R20" s="59"/>
      <c r="S20" s="59"/>
    </row>
    <row r="21" spans="1:22" x14ac:dyDescent="0.25">
      <c r="A21" s="403"/>
      <c r="B21" s="153">
        <v>7</v>
      </c>
      <c r="C21" s="26">
        <v>48.6</v>
      </c>
      <c r="D21" s="26">
        <v>52.7</v>
      </c>
      <c r="E21" s="26">
        <v>51.6</v>
      </c>
      <c r="F21" s="26">
        <v>51.5</v>
      </c>
      <c r="G21" s="26">
        <v>53.1</v>
      </c>
      <c r="H21" s="111"/>
      <c r="I21" s="111"/>
      <c r="J21" s="111"/>
      <c r="K21" s="111"/>
      <c r="M21" s="59"/>
      <c r="N21" s="59"/>
      <c r="O21" s="59"/>
      <c r="P21" s="59"/>
      <c r="Q21" s="59"/>
      <c r="R21" s="59"/>
      <c r="S21" s="59"/>
    </row>
    <row r="22" spans="1:22" x14ac:dyDescent="0.25">
      <c r="A22" s="403"/>
      <c r="B22" s="153">
        <v>8</v>
      </c>
      <c r="C22" s="26">
        <v>49</v>
      </c>
      <c r="D22" s="26">
        <v>51.1</v>
      </c>
      <c r="E22" s="26">
        <v>50.6</v>
      </c>
      <c r="F22" s="26">
        <v>51.5</v>
      </c>
      <c r="G22" s="26">
        <v>53.1</v>
      </c>
      <c r="H22" s="111"/>
      <c r="I22" s="111"/>
      <c r="J22" s="111"/>
      <c r="K22" s="111"/>
      <c r="M22" s="59"/>
      <c r="N22" s="59"/>
      <c r="O22" s="59"/>
      <c r="P22" s="59"/>
      <c r="Q22" s="59"/>
      <c r="R22" s="59"/>
      <c r="S22" s="59"/>
    </row>
    <row r="23" spans="1:22" x14ac:dyDescent="0.25">
      <c r="A23" s="403"/>
      <c r="B23" s="153">
        <v>9</v>
      </c>
      <c r="C23" s="26">
        <v>49.1</v>
      </c>
      <c r="D23" s="26">
        <v>50.7</v>
      </c>
      <c r="E23" s="26">
        <v>50.5</v>
      </c>
      <c r="F23" s="26">
        <v>51.5</v>
      </c>
      <c r="G23" s="26">
        <v>53.1</v>
      </c>
      <c r="H23" s="111"/>
      <c r="I23" s="111"/>
      <c r="J23" s="111"/>
      <c r="K23" s="111"/>
      <c r="M23" s="59"/>
      <c r="N23" s="59"/>
      <c r="O23" s="59"/>
      <c r="P23" s="59"/>
      <c r="Q23" s="59"/>
      <c r="R23" s="59"/>
      <c r="S23" s="59"/>
    </row>
    <row r="24" spans="1:22" x14ac:dyDescent="0.25">
      <c r="A24" s="403"/>
      <c r="B24" s="153">
        <v>10</v>
      </c>
      <c r="C24" s="26">
        <v>48.8</v>
      </c>
      <c r="D24" s="26">
        <v>50.4</v>
      </c>
      <c r="E24" s="26">
        <v>50</v>
      </c>
      <c r="F24" s="26">
        <v>51.5</v>
      </c>
      <c r="G24" s="26">
        <v>53.1</v>
      </c>
      <c r="H24" s="59"/>
      <c r="I24" s="59"/>
      <c r="J24" s="59"/>
      <c r="K24" s="59"/>
      <c r="M24" s="59"/>
      <c r="N24" s="59"/>
      <c r="O24" s="59"/>
      <c r="P24" s="59"/>
      <c r="Q24" s="59"/>
      <c r="R24" s="59"/>
      <c r="S24" s="59"/>
    </row>
    <row r="25" spans="1:22" x14ac:dyDescent="0.25">
      <c r="A25" s="383"/>
      <c r="B25" s="153">
        <v>11</v>
      </c>
      <c r="C25" s="26">
        <v>49.3</v>
      </c>
      <c r="D25" s="26">
        <v>50.6</v>
      </c>
      <c r="E25" s="26">
        <v>50.5</v>
      </c>
      <c r="F25" s="26">
        <v>51.5</v>
      </c>
      <c r="G25" s="26">
        <v>53.1</v>
      </c>
      <c r="H25" s="59"/>
      <c r="I25" s="59"/>
      <c r="J25" s="59"/>
      <c r="K25" s="59"/>
      <c r="M25" s="59"/>
      <c r="N25" s="59"/>
      <c r="O25" s="59"/>
      <c r="P25" s="59"/>
      <c r="Q25" s="59"/>
      <c r="R25" s="59"/>
      <c r="S25" s="59"/>
    </row>
    <row r="26" spans="1:22" x14ac:dyDescent="0.25">
      <c r="A26" s="383"/>
      <c r="B26" s="153">
        <v>12</v>
      </c>
      <c r="C26" s="26">
        <v>49</v>
      </c>
      <c r="D26" s="26">
        <v>51.6</v>
      </c>
      <c r="E26" s="26">
        <v>51</v>
      </c>
      <c r="F26" s="26">
        <v>51.5</v>
      </c>
      <c r="G26" s="26">
        <v>53.1</v>
      </c>
      <c r="H26" s="59"/>
      <c r="I26" s="59"/>
      <c r="J26" s="59"/>
      <c r="K26" s="59"/>
      <c r="M26" s="59"/>
      <c r="N26" s="59"/>
      <c r="O26" s="59"/>
      <c r="P26" s="59"/>
      <c r="Q26" s="59"/>
      <c r="R26" s="59"/>
      <c r="S26" s="59"/>
    </row>
    <row r="27" spans="1:22" x14ac:dyDescent="0.25">
      <c r="A27" s="439">
        <v>2024</v>
      </c>
      <c r="B27" s="153">
        <v>1</v>
      </c>
      <c r="C27" s="26">
        <v>50</v>
      </c>
      <c r="D27" s="26">
        <v>52.3</v>
      </c>
      <c r="E27" s="26">
        <v>51.8</v>
      </c>
      <c r="F27" s="26">
        <v>51.5</v>
      </c>
      <c r="G27" s="26">
        <v>53.1</v>
      </c>
      <c r="H27" s="59"/>
      <c r="I27" s="59"/>
      <c r="J27" s="59"/>
      <c r="K27" s="59"/>
      <c r="L27" s="435"/>
      <c r="M27" s="59"/>
      <c r="N27" s="59"/>
      <c r="O27" s="59"/>
      <c r="P27" s="59"/>
      <c r="Q27" s="59"/>
      <c r="R27" s="59"/>
      <c r="S27" s="59"/>
    </row>
    <row r="28" spans="1:22" x14ac:dyDescent="0.25">
      <c r="A28" s="440"/>
      <c r="B28" s="153">
        <v>2</v>
      </c>
      <c r="C28" s="26">
        <v>50.3</v>
      </c>
      <c r="D28" s="26">
        <v>52.4</v>
      </c>
      <c r="E28" s="26">
        <v>52.1</v>
      </c>
      <c r="F28" s="26">
        <v>51.5</v>
      </c>
      <c r="G28" s="26">
        <v>53.1</v>
      </c>
      <c r="H28" s="59"/>
      <c r="I28" s="59"/>
      <c r="J28" s="59"/>
      <c r="K28" s="59"/>
      <c r="L28" s="435"/>
      <c r="M28" s="59"/>
      <c r="N28" s="59"/>
      <c r="O28" s="59"/>
      <c r="P28" s="59"/>
      <c r="Q28" s="59"/>
      <c r="R28" s="59"/>
      <c r="S28" s="59"/>
    </row>
    <row r="29" spans="1:22" x14ac:dyDescent="0.25">
      <c r="A29" s="440"/>
      <c r="B29" s="153">
        <v>3</v>
      </c>
      <c r="C29" s="26">
        <v>50.6</v>
      </c>
      <c r="D29" s="26">
        <v>52.5</v>
      </c>
      <c r="E29" s="26">
        <v>52.3</v>
      </c>
      <c r="F29" s="26">
        <v>51.5</v>
      </c>
      <c r="G29" s="26">
        <v>53.1</v>
      </c>
      <c r="H29" s="59"/>
      <c r="I29" s="59"/>
      <c r="J29" s="59"/>
      <c r="K29" s="59"/>
      <c r="M29" s="59"/>
      <c r="N29" s="59"/>
      <c r="O29" s="59"/>
      <c r="P29" s="59"/>
      <c r="Q29" s="59"/>
      <c r="R29" s="59"/>
      <c r="S29" s="59"/>
    </row>
    <row r="30" spans="1:22" x14ac:dyDescent="0.25">
      <c r="A30" s="440"/>
      <c r="B30" s="153">
        <v>4</v>
      </c>
      <c r="C30" s="26">
        <v>50.3</v>
      </c>
      <c r="D30" s="26">
        <v>52.7</v>
      </c>
      <c r="E30" s="26">
        <v>52.4</v>
      </c>
      <c r="F30" s="26">
        <v>51.5</v>
      </c>
      <c r="G30" s="26">
        <v>53.1</v>
      </c>
      <c r="H30" s="59"/>
      <c r="I30" s="59"/>
      <c r="J30" s="59"/>
      <c r="K30" s="59"/>
      <c r="M30" s="59"/>
      <c r="N30" s="59"/>
      <c r="O30" s="59"/>
      <c r="P30" s="59"/>
      <c r="Q30" s="59"/>
      <c r="R30" s="59"/>
      <c r="S30" s="59"/>
    </row>
    <row r="31" spans="1:22" x14ac:dyDescent="0.25">
      <c r="A31" s="440"/>
      <c r="B31" s="224">
        <v>5</v>
      </c>
      <c r="C31" s="26">
        <v>51</v>
      </c>
      <c r="D31" s="26">
        <v>54</v>
      </c>
      <c r="E31" s="26">
        <v>53.7</v>
      </c>
      <c r="F31" s="228">
        <v>51.5</v>
      </c>
      <c r="G31" s="228">
        <v>53.1</v>
      </c>
      <c r="H31" s="59"/>
      <c r="I31" s="59"/>
      <c r="J31" s="59"/>
      <c r="K31" s="59"/>
      <c r="M31" s="59"/>
      <c r="N31" s="59"/>
      <c r="O31" s="59"/>
      <c r="P31" s="59"/>
      <c r="Q31" s="59"/>
      <c r="R31" s="59"/>
      <c r="S31" s="59"/>
      <c r="V31" s="125" t="s">
        <v>49</v>
      </c>
    </row>
    <row r="32" spans="1:22" x14ac:dyDescent="0.25">
      <c r="A32" s="440"/>
      <c r="B32" s="224">
        <v>6</v>
      </c>
      <c r="C32" s="26">
        <v>50.8</v>
      </c>
      <c r="D32" s="26">
        <v>53.1</v>
      </c>
      <c r="E32" s="26">
        <v>52.9</v>
      </c>
      <c r="F32" s="228">
        <v>51.5</v>
      </c>
      <c r="G32" s="228">
        <v>53.1</v>
      </c>
      <c r="H32" s="59"/>
      <c r="I32" s="59"/>
      <c r="J32" s="59"/>
      <c r="K32" s="59"/>
      <c r="M32" s="59"/>
      <c r="N32" s="59"/>
      <c r="O32" s="59"/>
      <c r="P32" s="59"/>
      <c r="Q32" s="59"/>
      <c r="R32" s="59"/>
      <c r="S32" s="59"/>
    </row>
    <row r="33" spans="1:19" x14ac:dyDescent="0.25">
      <c r="A33" s="440"/>
      <c r="B33" s="224">
        <v>7</v>
      </c>
      <c r="C33" s="26">
        <v>49.7</v>
      </c>
      <c r="D33" s="26">
        <v>53.3</v>
      </c>
      <c r="E33" s="26">
        <v>52.5</v>
      </c>
      <c r="F33" s="228">
        <v>51.5</v>
      </c>
      <c r="G33" s="228">
        <v>53.1</v>
      </c>
      <c r="H33" s="59"/>
      <c r="I33" s="59"/>
      <c r="J33" s="59"/>
      <c r="K33" s="59"/>
      <c r="M33" s="59"/>
      <c r="N33" s="59"/>
      <c r="O33" s="59"/>
      <c r="P33" s="59"/>
      <c r="Q33" s="59"/>
      <c r="R33" s="59"/>
      <c r="S33" s="59"/>
    </row>
  </sheetData>
  <mergeCells count="8">
    <mergeCell ref="B1:K1"/>
    <mergeCell ref="Q17:S17"/>
    <mergeCell ref="A15:A26"/>
    <mergeCell ref="A3:A14"/>
    <mergeCell ref="L27:L28"/>
    <mergeCell ref="H2:K2"/>
    <mergeCell ref="H3:K3"/>
    <mergeCell ref="A27:A33"/>
  </mergeCells>
  <hyperlinks>
    <hyperlink ref="Q17:R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K44"/>
  <sheetViews>
    <sheetView view="pageBreakPreview" zoomScaleNormal="85" zoomScaleSheetLayoutView="100" workbookViewId="0">
      <selection activeCell="F20" sqref="F20:J20"/>
    </sheetView>
  </sheetViews>
  <sheetFormatPr defaultRowHeight="15" x14ac:dyDescent="0.25"/>
  <cols>
    <col min="1" max="1" width="12.140625" customWidth="1"/>
    <col min="5" max="5" width="8" customWidth="1"/>
    <col min="6" max="6" width="7.7109375" customWidth="1"/>
    <col min="7" max="7" width="7.7109375" style="125" customWidth="1"/>
  </cols>
  <sheetData>
    <row r="1" spans="1:11" x14ac:dyDescent="0.25">
      <c r="A1" s="275" t="s">
        <v>54</v>
      </c>
      <c r="B1" s="335" t="str">
        <f>INDEX(Содержание!$B$3:$G$44,MATCH(A1,Содержание!$A$3:$A$44,0),1)</f>
        <v>Темпы роста ВВП, г/г, %</v>
      </c>
      <c r="C1" s="335"/>
      <c r="D1" s="335"/>
      <c r="E1" s="335"/>
      <c r="F1" s="335"/>
      <c r="G1" s="335"/>
      <c r="H1" s="335"/>
      <c r="I1" s="335"/>
      <c r="J1" s="335"/>
      <c r="K1" s="68"/>
    </row>
    <row r="2" spans="1:1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1" x14ac:dyDescent="0.25">
      <c r="A4" s="111"/>
      <c r="B4" s="111"/>
      <c r="C4" s="111"/>
      <c r="D4" s="111"/>
      <c r="E4" s="111" t="s">
        <v>49</v>
      </c>
      <c r="F4" s="111"/>
      <c r="G4" s="111"/>
      <c r="H4" s="111"/>
      <c r="I4" s="111"/>
      <c r="J4" s="111"/>
    </row>
    <row r="5" spans="1:11" s="2" customFormat="1" x14ac:dyDescent="0.25">
      <c r="A5" s="111"/>
      <c r="B5" s="111"/>
      <c r="C5" s="111"/>
      <c r="D5" s="111"/>
      <c r="E5" s="127"/>
      <c r="F5" s="127"/>
      <c r="G5" s="127"/>
      <c r="H5" s="127"/>
      <c r="I5" s="127"/>
      <c r="J5" s="127"/>
    </row>
    <row r="6" spans="1:11" s="2" customFormat="1" x14ac:dyDescent="0.25">
      <c r="A6" s="111"/>
      <c r="B6" s="111"/>
      <c r="C6" s="111"/>
      <c r="D6" s="111"/>
      <c r="E6" s="127"/>
      <c r="F6" s="127"/>
      <c r="G6" s="127"/>
      <c r="H6" s="127"/>
      <c r="I6" s="127"/>
      <c r="J6" s="127"/>
    </row>
    <row r="7" spans="1:11" s="2" customFormat="1" x14ac:dyDescent="0.25">
      <c r="A7" s="111"/>
      <c r="B7" s="111"/>
      <c r="C7" s="111"/>
      <c r="D7" s="111"/>
      <c r="E7" s="127"/>
      <c r="F7" s="127" t="s">
        <v>49</v>
      </c>
      <c r="G7" s="127"/>
      <c r="H7" s="127"/>
      <c r="I7" s="127"/>
      <c r="J7" s="127"/>
    </row>
    <row r="8" spans="1:11" s="2" customFormat="1" x14ac:dyDescent="0.25">
      <c r="A8" s="111"/>
      <c r="B8" s="111"/>
      <c r="C8" s="111"/>
      <c r="D8" s="111"/>
      <c r="E8" s="127"/>
      <c r="F8" s="127"/>
      <c r="G8" s="127"/>
      <c r="H8" s="127"/>
      <c r="I8" s="127"/>
      <c r="J8" s="127"/>
    </row>
    <row r="9" spans="1:11" s="2" customFormat="1" x14ac:dyDescent="0.25">
      <c r="A9" s="111"/>
      <c r="B9" s="111"/>
      <c r="C9" s="111"/>
      <c r="D9" s="111" t="s">
        <v>49</v>
      </c>
      <c r="E9" s="127"/>
      <c r="F9" s="127"/>
      <c r="G9" s="127"/>
      <c r="H9" s="127"/>
      <c r="I9" s="127"/>
      <c r="J9" s="127"/>
    </row>
    <row r="10" spans="1:11" s="2" customFormat="1" x14ac:dyDescent="0.25">
      <c r="A10" s="111"/>
      <c r="B10" s="111"/>
      <c r="C10" s="111"/>
      <c r="D10" s="111"/>
      <c r="E10" s="127"/>
      <c r="F10" s="127"/>
      <c r="G10" s="127"/>
      <c r="H10" s="127"/>
      <c r="I10" s="127"/>
      <c r="J10" s="127"/>
    </row>
    <row r="11" spans="1:11" s="2" customFormat="1" x14ac:dyDescent="0.25">
      <c r="A11" s="128"/>
      <c r="B11" s="128"/>
      <c r="C11" s="128"/>
      <c r="D11" s="128"/>
      <c r="E11" s="127"/>
      <c r="F11" s="127"/>
      <c r="G11" s="127"/>
      <c r="H11" s="127"/>
      <c r="I11" s="127"/>
      <c r="J11" s="127"/>
    </row>
    <row r="12" spans="1:11" s="2" customFormat="1" x14ac:dyDescent="0.25">
      <c r="A12" s="128"/>
      <c r="B12" s="128"/>
      <c r="C12" s="128"/>
      <c r="D12" s="128"/>
      <c r="E12" s="127"/>
      <c r="F12" s="127"/>
      <c r="G12" s="127"/>
      <c r="H12" s="127"/>
      <c r="I12" s="127"/>
      <c r="J12" s="127"/>
    </row>
    <row r="13" spans="1:11" s="2" customFormat="1" x14ac:dyDescent="0.25">
      <c r="A13" s="128"/>
      <c r="B13" s="128"/>
      <c r="C13" s="128"/>
      <c r="D13" s="128"/>
      <c r="E13" s="127"/>
      <c r="F13" s="127"/>
      <c r="G13" s="127"/>
      <c r="H13" s="127"/>
      <c r="I13" s="127"/>
      <c r="J13" s="127"/>
    </row>
    <row r="14" spans="1:11" s="2" customFormat="1" x14ac:dyDescent="0.25">
      <c r="A14" s="128"/>
      <c r="B14" s="128"/>
      <c r="C14" s="128"/>
      <c r="D14" s="128"/>
      <c r="E14" s="127"/>
      <c r="F14" s="127"/>
      <c r="G14" s="127"/>
      <c r="H14" s="127"/>
      <c r="I14" s="127"/>
      <c r="J14" s="127"/>
    </row>
    <row r="15" spans="1:11" s="2" customFormat="1" x14ac:dyDescent="0.25">
      <c r="A15" s="128"/>
      <c r="B15" s="128"/>
      <c r="C15" s="128"/>
      <c r="D15" s="128"/>
      <c r="E15" s="127"/>
      <c r="F15" s="127"/>
      <c r="G15" s="127"/>
      <c r="H15" s="127"/>
      <c r="I15" s="127"/>
      <c r="J15" s="127"/>
    </row>
    <row r="16" spans="1:11" s="2" customFormat="1" x14ac:dyDescent="0.25">
      <c r="A16" s="128"/>
      <c r="B16" s="128"/>
      <c r="C16" s="128"/>
      <c r="D16" s="128"/>
      <c r="E16" s="127"/>
      <c r="F16" s="127"/>
      <c r="G16" s="127"/>
      <c r="H16" s="127"/>
      <c r="I16" s="127"/>
      <c r="J16" s="127"/>
    </row>
    <row r="17" spans="1:10" s="2" customFormat="1" x14ac:dyDescent="0.25">
      <c r="A17" s="128"/>
      <c r="B17" s="128"/>
      <c r="C17" s="129"/>
      <c r="D17" s="129"/>
      <c r="E17" s="127"/>
      <c r="F17" s="127"/>
      <c r="G17" s="127"/>
      <c r="H17" s="127"/>
      <c r="I17" s="127"/>
      <c r="J17" s="127"/>
    </row>
    <row r="18" spans="1:10" s="2" customFormat="1" x14ac:dyDescent="0.25">
      <c r="A18" s="130"/>
      <c r="B18" s="130"/>
      <c r="C18" s="72"/>
      <c r="D18" s="72"/>
      <c r="E18" s="131"/>
      <c r="F18" s="330" t="s">
        <v>32</v>
      </c>
      <c r="G18" s="330"/>
      <c r="H18" s="330"/>
      <c r="I18" s="330"/>
      <c r="J18" s="330"/>
    </row>
    <row r="19" spans="1:10" s="2" customFormat="1" ht="27.75" customHeight="1" x14ac:dyDescent="0.25">
      <c r="A19" s="130"/>
      <c r="B19" s="130"/>
      <c r="C19" s="72"/>
      <c r="D19" s="72"/>
      <c r="E19" s="131"/>
      <c r="F19" s="332" t="s">
        <v>142</v>
      </c>
      <c r="G19" s="333"/>
      <c r="H19" s="333"/>
      <c r="I19" s="333"/>
      <c r="J19" s="334"/>
    </row>
    <row r="20" spans="1:10" s="2" customFormat="1" x14ac:dyDescent="0.25">
      <c r="A20" s="130"/>
      <c r="B20" s="130"/>
      <c r="C20" s="72"/>
      <c r="D20" s="72"/>
      <c r="E20" s="131"/>
      <c r="F20" s="331" t="s">
        <v>0</v>
      </c>
      <c r="G20" s="331"/>
      <c r="H20" s="331"/>
      <c r="I20" s="331"/>
      <c r="J20" s="331"/>
    </row>
    <row r="21" spans="1:10" s="2" customFormat="1" x14ac:dyDescent="0.25">
      <c r="A21" s="89"/>
      <c r="B21" s="89"/>
      <c r="C21" s="6"/>
      <c r="D21" s="6"/>
    </row>
    <row r="22" spans="1:10" x14ac:dyDescent="0.25">
      <c r="A22" s="89"/>
      <c r="B22" s="89"/>
      <c r="C22" s="6"/>
      <c r="D22" s="6"/>
    </row>
    <row r="23" spans="1:10" x14ac:dyDescent="0.25">
      <c r="A23" s="89"/>
      <c r="B23" s="89"/>
      <c r="C23" s="6"/>
      <c r="D23" s="6"/>
    </row>
    <row r="24" spans="1:10" x14ac:dyDescent="0.25">
      <c r="A24" s="89"/>
      <c r="B24" s="89"/>
      <c r="C24" s="6"/>
      <c r="D24" s="6"/>
    </row>
    <row r="25" spans="1:10" x14ac:dyDescent="0.25">
      <c r="A25" s="89"/>
      <c r="B25" s="89"/>
      <c r="C25" s="6"/>
      <c r="D25" s="6"/>
    </row>
    <row r="26" spans="1:10" x14ac:dyDescent="0.25">
      <c r="A26" s="89"/>
      <c r="B26" s="89"/>
      <c r="C26" s="6"/>
      <c r="D26" s="6"/>
    </row>
    <row r="27" spans="1:10" x14ac:dyDescent="0.25">
      <c r="A27" s="89"/>
      <c r="B27" s="89"/>
      <c r="C27" s="6"/>
      <c r="D27" s="6"/>
    </row>
    <row r="28" spans="1:10" x14ac:dyDescent="0.25">
      <c r="A28" s="89"/>
      <c r="B28" s="89"/>
      <c r="C28" s="6"/>
      <c r="D28" s="6"/>
    </row>
    <row r="29" spans="1:10" x14ac:dyDescent="0.25">
      <c r="A29" s="89"/>
      <c r="B29" s="89"/>
      <c r="C29" s="6"/>
      <c r="D29" s="6"/>
    </row>
    <row r="30" spans="1:10" x14ac:dyDescent="0.25">
      <c r="A30" s="89"/>
      <c r="B30" s="89"/>
      <c r="C30" s="6"/>
      <c r="D30" s="6"/>
    </row>
    <row r="31" spans="1:10" x14ac:dyDescent="0.25">
      <c r="A31" s="89"/>
      <c r="B31" s="89"/>
      <c r="C31" s="6"/>
      <c r="D31" s="6"/>
    </row>
    <row r="32" spans="1:10" x14ac:dyDescent="0.25">
      <c r="A32" s="89"/>
      <c r="B32" s="89"/>
      <c r="C32" s="6"/>
      <c r="D32" s="6"/>
    </row>
    <row r="33" spans="1:4" x14ac:dyDescent="0.25">
      <c r="A33" s="89"/>
      <c r="B33" s="89"/>
      <c r="C33" s="6"/>
      <c r="D33" s="6"/>
    </row>
    <row r="34" spans="1:4" x14ac:dyDescent="0.25">
      <c r="A34" s="89"/>
      <c r="B34" s="89"/>
      <c r="C34" s="6"/>
      <c r="D34" s="6"/>
    </row>
    <row r="35" spans="1:4" x14ac:dyDescent="0.25">
      <c r="A35" s="89"/>
      <c r="B35" s="89"/>
      <c r="C35" s="6"/>
      <c r="D35" s="6"/>
    </row>
    <row r="36" spans="1:4" x14ac:dyDescent="0.25">
      <c r="A36" s="89"/>
      <c r="B36" s="89"/>
      <c r="C36" s="6"/>
      <c r="D36" s="6"/>
    </row>
    <row r="37" spans="1:4" x14ac:dyDescent="0.25">
      <c r="A37" s="89"/>
      <c r="B37" s="89"/>
      <c r="C37" s="89"/>
      <c r="D37" s="89"/>
    </row>
    <row r="38" spans="1:4" x14ac:dyDescent="0.25">
      <c r="A38" s="89"/>
      <c r="B38" s="89"/>
      <c r="C38" s="89"/>
      <c r="D38" s="89"/>
    </row>
    <row r="39" spans="1:4" x14ac:dyDescent="0.25">
      <c r="A39" s="89"/>
      <c r="B39" s="89"/>
      <c r="C39" s="89"/>
      <c r="D39" s="89"/>
    </row>
    <row r="40" spans="1:4" x14ac:dyDescent="0.25">
      <c r="A40" s="89"/>
      <c r="B40" s="89"/>
      <c r="C40" s="89"/>
      <c r="D40" s="89"/>
    </row>
    <row r="41" spans="1:4" x14ac:dyDescent="0.25">
      <c r="A41" s="89"/>
      <c r="B41" s="89"/>
      <c r="C41" s="89"/>
      <c r="D41" s="89"/>
    </row>
    <row r="42" spans="1:4" x14ac:dyDescent="0.25">
      <c r="A42" s="89"/>
      <c r="B42" s="89"/>
      <c r="C42" s="89"/>
      <c r="D42" s="89"/>
    </row>
    <row r="43" spans="1:4" x14ac:dyDescent="0.25">
      <c r="A43" s="89"/>
      <c r="B43" s="89"/>
      <c r="C43" s="89"/>
      <c r="D43" s="89"/>
    </row>
    <row r="44" spans="1:4" x14ac:dyDescent="0.25">
      <c r="A44" s="89"/>
      <c r="B44" s="89"/>
      <c r="C44" s="89"/>
      <c r="D44" s="89"/>
    </row>
  </sheetData>
  <mergeCells count="4">
    <mergeCell ref="F18:J18"/>
    <mergeCell ref="F20:J20"/>
    <mergeCell ref="F19:J19"/>
    <mergeCell ref="B1:J1"/>
  </mergeCells>
  <hyperlinks>
    <hyperlink ref="F20:J20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Q20"/>
  <sheetViews>
    <sheetView view="pageBreakPreview" zoomScale="115" zoomScaleNormal="100" zoomScaleSheetLayoutView="115" workbookViewId="0"/>
  </sheetViews>
  <sheetFormatPr defaultRowHeight="15" x14ac:dyDescent="0.25"/>
  <cols>
    <col min="1" max="1" width="16.1406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57" customWidth="1"/>
    <col min="11" max="11" width="4.7109375" customWidth="1"/>
  </cols>
  <sheetData>
    <row r="1" spans="1:17" x14ac:dyDescent="0.25">
      <c r="A1" s="44" t="s">
        <v>17</v>
      </c>
      <c r="B1" s="433" t="str">
        <f>INDEX(Содержание!$B$3:$G$44,MATCH(A1,Содержание!$A$3:$A$44,0),1)</f>
        <v>Динамика общей инфляции по странам за июль 2024 года, г/г</v>
      </c>
      <c r="C1" s="434"/>
      <c r="D1" s="434"/>
      <c r="E1" s="434"/>
      <c r="F1" s="434"/>
      <c r="G1" s="434"/>
      <c r="H1" s="434"/>
      <c r="I1" s="434"/>
      <c r="K1" s="59"/>
      <c r="L1" s="59"/>
      <c r="M1" s="59"/>
      <c r="N1" s="59"/>
      <c r="O1" s="59"/>
      <c r="P1" s="59"/>
      <c r="Q1" s="59"/>
    </row>
    <row r="2" spans="1:17" x14ac:dyDescent="0.25">
      <c r="A2" s="175"/>
      <c r="B2" s="174" t="s">
        <v>161</v>
      </c>
      <c r="C2" s="229">
        <v>45261</v>
      </c>
      <c r="D2" s="442" t="s">
        <v>120</v>
      </c>
      <c r="E2" s="443"/>
      <c r="F2" s="330" t="s">
        <v>32</v>
      </c>
      <c r="G2" s="330"/>
      <c r="H2" s="330"/>
      <c r="I2" s="330"/>
      <c r="K2" s="59"/>
      <c r="L2" s="59"/>
      <c r="M2" s="59"/>
      <c r="N2" s="59"/>
      <c r="O2" s="59"/>
      <c r="P2" s="59"/>
      <c r="Q2" s="59"/>
    </row>
    <row r="3" spans="1:17" x14ac:dyDescent="0.25">
      <c r="A3" s="174" t="s">
        <v>47</v>
      </c>
      <c r="B3" s="98">
        <v>2.9</v>
      </c>
      <c r="C3" s="98">
        <v>3.3</v>
      </c>
      <c r="D3" s="98">
        <v>2</v>
      </c>
      <c r="E3" s="98"/>
      <c r="F3" s="441" t="s">
        <v>70</v>
      </c>
      <c r="G3" s="441"/>
      <c r="H3" s="441"/>
      <c r="I3" s="441"/>
      <c r="K3" s="59"/>
      <c r="L3" s="59"/>
      <c r="M3" s="59"/>
      <c r="N3" s="59"/>
      <c r="O3" s="71"/>
      <c r="P3" s="71"/>
      <c r="Q3" s="59"/>
    </row>
    <row r="4" spans="1:17" x14ac:dyDescent="0.25">
      <c r="A4" s="174" t="s">
        <v>69</v>
      </c>
      <c r="B4" s="98">
        <v>2.6</v>
      </c>
      <c r="C4" s="98">
        <v>3.8</v>
      </c>
      <c r="D4" s="98">
        <v>2</v>
      </c>
      <c r="E4" s="98"/>
      <c r="F4" s="70"/>
      <c r="G4" s="70"/>
      <c r="H4" s="70"/>
      <c r="I4" s="70"/>
      <c r="K4" s="59"/>
      <c r="L4" s="59"/>
      <c r="M4" s="59"/>
      <c r="N4" s="59"/>
    </row>
    <row r="5" spans="1:17" x14ac:dyDescent="0.25">
      <c r="A5" s="174" t="s">
        <v>74</v>
      </c>
      <c r="B5" s="98">
        <v>2.6</v>
      </c>
      <c r="C5" s="98">
        <v>4.0999999999999996</v>
      </c>
      <c r="D5" s="98">
        <v>2</v>
      </c>
      <c r="E5" s="98"/>
      <c r="F5" s="70"/>
      <c r="G5" s="70"/>
      <c r="H5" s="70"/>
      <c r="I5" s="70"/>
      <c r="K5" s="59"/>
      <c r="L5" s="59"/>
      <c r="M5" s="59"/>
      <c r="N5" s="59"/>
      <c r="O5" s="59"/>
      <c r="P5" s="59"/>
      <c r="Q5" s="59"/>
    </row>
    <row r="6" spans="1:17" x14ac:dyDescent="0.25">
      <c r="A6" s="174" t="s">
        <v>61</v>
      </c>
      <c r="B6" s="98">
        <v>1.7</v>
      </c>
      <c r="C6" s="98">
        <v>0.5</v>
      </c>
      <c r="D6" s="98">
        <v>2</v>
      </c>
      <c r="E6" s="98"/>
      <c r="F6" s="70"/>
      <c r="G6" s="70"/>
      <c r="H6" s="70"/>
      <c r="I6" s="70"/>
      <c r="K6" s="59"/>
      <c r="L6" s="59"/>
      <c r="M6" s="59"/>
      <c r="N6" s="59"/>
      <c r="O6" s="59"/>
      <c r="P6" s="59"/>
      <c r="Q6" s="59"/>
    </row>
    <row r="7" spans="1:17" x14ac:dyDescent="0.25">
      <c r="A7" s="174" t="s">
        <v>203</v>
      </c>
      <c r="B7" s="98">
        <v>2.2000000000000002</v>
      </c>
      <c r="C7" s="98">
        <v>4</v>
      </c>
      <c r="D7" s="98">
        <v>2</v>
      </c>
      <c r="E7" s="98"/>
      <c r="F7" s="70"/>
      <c r="G7" s="70"/>
      <c r="H7" s="70"/>
      <c r="I7" s="70"/>
      <c r="K7" s="59"/>
      <c r="L7" s="59"/>
      <c r="M7" s="59"/>
      <c r="N7" s="59"/>
      <c r="O7" s="59"/>
      <c r="P7" s="59"/>
      <c r="Q7" s="59"/>
    </row>
    <row r="8" spans="1:17" x14ac:dyDescent="0.25">
      <c r="A8" s="174" t="s">
        <v>131</v>
      </c>
      <c r="B8" s="98">
        <v>2.8</v>
      </c>
      <c r="C8" s="98">
        <v>2.6</v>
      </c>
      <c r="D8" s="98">
        <v>2</v>
      </c>
      <c r="E8" s="98"/>
      <c r="F8" s="70"/>
      <c r="G8" s="70"/>
      <c r="H8" s="70"/>
      <c r="I8" s="70"/>
      <c r="K8" s="59"/>
      <c r="L8" s="59"/>
      <c r="M8" s="59"/>
      <c r="N8" s="59"/>
      <c r="O8" s="59"/>
      <c r="P8" s="59"/>
      <c r="Q8" s="59"/>
    </row>
    <row r="9" spans="1:17" x14ac:dyDescent="0.25">
      <c r="A9" s="174" t="s">
        <v>132</v>
      </c>
      <c r="B9" s="98">
        <v>2.7</v>
      </c>
      <c r="C9" s="98">
        <v>3.4</v>
      </c>
      <c r="D9" s="98">
        <v>2</v>
      </c>
      <c r="E9" s="98"/>
      <c r="F9" s="70"/>
      <c r="G9" s="70"/>
      <c r="H9" s="70"/>
      <c r="I9" s="70"/>
      <c r="K9" s="59"/>
      <c r="L9" s="59"/>
      <c r="M9" s="59"/>
      <c r="N9" s="59"/>
      <c r="O9" s="59"/>
      <c r="P9" s="59"/>
      <c r="Q9" s="59"/>
    </row>
    <row r="10" spans="1:17" x14ac:dyDescent="0.25">
      <c r="F10" s="70"/>
      <c r="G10" s="70"/>
      <c r="H10" s="70"/>
      <c r="I10" s="70"/>
      <c r="K10" s="59"/>
      <c r="L10" s="59"/>
      <c r="M10" s="59"/>
      <c r="N10" s="59"/>
      <c r="O10" s="59"/>
      <c r="P10" s="59"/>
      <c r="Q10" s="59"/>
    </row>
    <row r="11" spans="1:17" x14ac:dyDescent="0.25">
      <c r="A11" s="174" t="s">
        <v>45</v>
      </c>
      <c r="B11" s="98">
        <v>0.5</v>
      </c>
      <c r="C11" s="98">
        <v>-0.3</v>
      </c>
      <c r="D11" s="98">
        <v>3</v>
      </c>
      <c r="E11" s="98"/>
      <c r="F11" s="70"/>
      <c r="G11" s="70"/>
      <c r="H11" s="70"/>
      <c r="I11" s="70"/>
      <c r="K11" s="59"/>
      <c r="L11" s="59"/>
      <c r="M11" s="59"/>
      <c r="N11" s="59"/>
      <c r="O11" s="59"/>
      <c r="P11" s="59"/>
      <c r="Q11" s="59"/>
    </row>
    <row r="12" spans="1:17" x14ac:dyDescent="0.25">
      <c r="A12" s="174" t="s">
        <v>46</v>
      </c>
      <c r="B12" s="98">
        <v>9.1</v>
      </c>
      <c r="C12" s="98">
        <v>7.4</v>
      </c>
      <c r="D12" s="98">
        <v>4</v>
      </c>
      <c r="E12" s="98"/>
      <c r="F12" s="70"/>
      <c r="G12" s="70"/>
      <c r="H12" s="70"/>
      <c r="I12" s="70" t="s">
        <v>49</v>
      </c>
      <c r="K12" s="59"/>
      <c r="L12" s="59"/>
      <c r="M12" s="59"/>
      <c r="N12" s="59"/>
      <c r="O12" s="59"/>
      <c r="P12" s="59"/>
      <c r="Q12" s="59"/>
    </row>
    <row r="13" spans="1:17" x14ac:dyDescent="0.25">
      <c r="A13" s="174" t="s">
        <v>157</v>
      </c>
      <c r="B13" s="98">
        <v>3.6</v>
      </c>
      <c r="C13" s="98">
        <v>5.5</v>
      </c>
      <c r="D13" s="98">
        <v>2</v>
      </c>
      <c r="E13" s="98"/>
      <c r="F13" s="70"/>
      <c r="G13" s="70"/>
      <c r="H13" s="70"/>
      <c r="I13" s="70"/>
      <c r="K13" s="59"/>
      <c r="L13" s="59"/>
      <c r="M13" s="59"/>
      <c r="N13" s="59"/>
      <c r="O13" s="59"/>
      <c r="P13" s="59"/>
      <c r="Q13" s="59"/>
    </row>
    <row r="14" spans="1:17" x14ac:dyDescent="0.25">
      <c r="A14" s="174" t="s">
        <v>158</v>
      </c>
      <c r="B14" s="98">
        <v>4.5</v>
      </c>
      <c r="C14" s="98">
        <v>4.5999999999999996</v>
      </c>
      <c r="D14" s="98">
        <v>3</v>
      </c>
      <c r="E14" s="98"/>
      <c r="F14" s="70"/>
      <c r="G14" s="70"/>
      <c r="H14" s="70"/>
      <c r="I14" s="70"/>
      <c r="K14" s="59"/>
      <c r="L14" s="59"/>
      <c r="M14" s="59"/>
      <c r="N14" s="59"/>
      <c r="O14" s="59"/>
      <c r="P14" s="59"/>
      <c r="Q14" s="59"/>
    </row>
    <row r="15" spans="1:17" x14ac:dyDescent="0.25">
      <c r="A15" s="174" t="s">
        <v>159</v>
      </c>
      <c r="B15" s="98">
        <v>2.13</v>
      </c>
      <c r="C15" s="98">
        <v>2.6</v>
      </c>
      <c r="D15" s="98">
        <v>1.5</v>
      </c>
      <c r="E15" s="98">
        <v>3.5</v>
      </c>
      <c r="F15" s="70"/>
      <c r="G15" s="70"/>
      <c r="H15" s="70"/>
      <c r="I15" s="70"/>
      <c r="K15" s="59"/>
      <c r="L15" s="59"/>
      <c r="M15" s="59"/>
      <c r="N15" s="59"/>
      <c r="O15" s="59"/>
      <c r="P15" s="59"/>
      <c r="Q15" s="59"/>
    </row>
    <row r="16" spans="1:17" x14ac:dyDescent="0.25">
      <c r="A16" s="174" t="s">
        <v>160</v>
      </c>
      <c r="B16" s="98">
        <v>2.1</v>
      </c>
      <c r="C16" s="98">
        <v>3.2</v>
      </c>
      <c r="D16" s="98">
        <v>1</v>
      </c>
      <c r="E16" s="98">
        <v>3</v>
      </c>
      <c r="F16" s="70"/>
      <c r="G16" s="70"/>
      <c r="H16" s="70"/>
      <c r="I16" s="70"/>
      <c r="K16" s="59"/>
      <c r="L16" s="59"/>
      <c r="M16" s="59"/>
      <c r="N16" s="59"/>
      <c r="O16" s="59"/>
      <c r="P16" s="59"/>
      <c r="Q16" s="59"/>
    </row>
    <row r="17" spans="1:17" x14ac:dyDescent="0.25">
      <c r="A17" s="59"/>
      <c r="B17" s="59"/>
      <c r="C17" s="59"/>
      <c r="D17" s="59"/>
      <c r="E17" s="59"/>
      <c r="F17" s="59"/>
      <c r="G17" s="59"/>
      <c r="H17" s="59"/>
      <c r="I17" s="59"/>
      <c r="K17" s="59"/>
      <c r="L17" s="59"/>
      <c r="M17" s="59"/>
      <c r="N17" s="59"/>
      <c r="O17" s="404" t="s">
        <v>0</v>
      </c>
      <c r="P17" s="404"/>
      <c r="Q17" s="404"/>
    </row>
    <row r="18" spans="1:17" x14ac:dyDescent="0.25">
      <c r="J18" s="435"/>
    </row>
    <row r="19" spans="1:17" x14ac:dyDescent="0.25">
      <c r="J19" s="435"/>
    </row>
    <row r="20" spans="1:17" x14ac:dyDescent="0.25">
      <c r="J20" s="435"/>
    </row>
  </sheetData>
  <mergeCells count="6">
    <mergeCell ref="B1:I1"/>
    <mergeCell ref="O17:Q17"/>
    <mergeCell ref="J18:J20"/>
    <mergeCell ref="F2:I2"/>
    <mergeCell ref="F3:I3"/>
    <mergeCell ref="D2:E2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M3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9.85546875" style="109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.5703125" customWidth="1"/>
  </cols>
  <sheetData>
    <row r="1" spans="1:13" ht="15.75" customHeight="1" x14ac:dyDescent="0.25">
      <c r="A1" s="44" t="s">
        <v>18</v>
      </c>
      <c r="B1" s="347" t="str">
        <f>INDEX(Содержание!$B$3:$G$44,MATCH(A1,Содержание!$A$3:$A$44,0),1)</f>
        <v>Динамика цен на нефть марки Brent, $/баррель</v>
      </c>
      <c r="C1" s="348"/>
      <c r="D1" s="348"/>
      <c r="E1" s="348"/>
      <c r="F1" s="348"/>
      <c r="G1" s="348"/>
      <c r="H1" s="182"/>
      <c r="I1" s="53"/>
    </row>
    <row r="2" spans="1:13" x14ac:dyDescent="0.25">
      <c r="A2" s="39" t="s">
        <v>30</v>
      </c>
      <c r="B2" s="39" t="s">
        <v>107</v>
      </c>
      <c r="C2" s="145" t="s">
        <v>121</v>
      </c>
      <c r="D2" s="445" t="s">
        <v>32</v>
      </c>
      <c r="E2" s="446"/>
      <c r="F2" s="446"/>
      <c r="G2" s="446"/>
      <c r="H2" s="57"/>
      <c r="I2" s="90"/>
      <c r="J2" s="90"/>
      <c r="K2" s="125"/>
      <c r="L2" s="125"/>
      <c r="M2" s="125"/>
    </row>
    <row r="3" spans="1:13" s="14" customFormat="1" x14ac:dyDescent="0.25">
      <c r="A3" s="405">
        <v>2022</v>
      </c>
      <c r="B3" s="98">
        <v>1</v>
      </c>
      <c r="C3" s="135">
        <v>86.51</v>
      </c>
      <c r="D3" s="447" t="s">
        <v>37</v>
      </c>
      <c r="E3" s="448"/>
      <c r="F3" s="448"/>
      <c r="G3" s="448"/>
      <c r="H3" s="57"/>
      <c r="I3" s="125"/>
      <c r="J3" s="125"/>
      <c r="K3" s="125"/>
      <c r="L3" s="125"/>
      <c r="M3" s="125"/>
    </row>
    <row r="4" spans="1:13" s="14" customFormat="1" x14ac:dyDescent="0.25">
      <c r="A4" s="406"/>
      <c r="B4" s="98">
        <v>2</v>
      </c>
      <c r="C4" s="135">
        <v>97.13</v>
      </c>
      <c r="D4" s="59"/>
      <c r="E4" s="59"/>
      <c r="F4" s="59"/>
      <c r="G4" s="59"/>
      <c r="H4" s="57"/>
      <c r="I4" s="125"/>
      <c r="J4" s="125"/>
      <c r="K4" s="125"/>
      <c r="L4" s="125"/>
      <c r="M4" s="125"/>
    </row>
    <row r="5" spans="1:13" s="14" customFormat="1" x14ac:dyDescent="0.25">
      <c r="A5" s="406"/>
      <c r="B5" s="98">
        <v>3</v>
      </c>
      <c r="C5" s="135">
        <v>117.25</v>
      </c>
      <c r="D5" s="59"/>
      <c r="E5" s="59"/>
      <c r="F5" s="59"/>
      <c r="G5" s="59"/>
      <c r="H5" s="57"/>
      <c r="I5" s="125"/>
      <c r="J5" s="125"/>
      <c r="K5" s="125"/>
      <c r="L5" s="125"/>
      <c r="M5" s="125"/>
    </row>
    <row r="6" spans="1:13" s="14" customFormat="1" x14ac:dyDescent="0.25">
      <c r="A6" s="406"/>
      <c r="B6" s="98">
        <v>4</v>
      </c>
      <c r="C6" s="135">
        <v>104.58</v>
      </c>
      <c r="D6" s="59"/>
      <c r="E6" s="59"/>
      <c r="F6" s="59"/>
      <c r="G6" s="59"/>
      <c r="H6" s="57"/>
      <c r="I6" s="125"/>
      <c r="J6" s="125"/>
      <c r="K6" s="125"/>
      <c r="L6" s="125"/>
      <c r="M6" s="125"/>
    </row>
    <row r="7" spans="1:13" s="14" customFormat="1" x14ac:dyDescent="0.25">
      <c r="A7" s="406"/>
      <c r="B7" s="98">
        <v>5</v>
      </c>
      <c r="C7" s="135">
        <v>113.38</v>
      </c>
      <c r="D7" s="59"/>
      <c r="E7" s="59"/>
      <c r="F7" s="59"/>
      <c r="G7" s="59"/>
      <c r="H7" s="57"/>
      <c r="I7" s="125"/>
      <c r="J7" s="125"/>
      <c r="K7" s="125"/>
      <c r="L7" s="125"/>
      <c r="M7" s="125"/>
    </row>
    <row r="8" spans="1:13" s="14" customFormat="1" x14ac:dyDescent="0.25">
      <c r="A8" s="406"/>
      <c r="B8" s="98">
        <v>6</v>
      </c>
      <c r="C8" s="135">
        <v>122.71</v>
      </c>
      <c r="D8" s="59"/>
      <c r="E8" s="59"/>
      <c r="F8" s="59"/>
      <c r="G8" s="59"/>
      <c r="H8" s="57"/>
      <c r="I8" s="125"/>
      <c r="J8" s="125"/>
      <c r="K8" s="125"/>
      <c r="L8" s="125"/>
      <c r="M8" s="125"/>
    </row>
    <row r="9" spans="1:13" s="14" customFormat="1" x14ac:dyDescent="0.25">
      <c r="A9" s="406"/>
      <c r="B9" s="98">
        <v>7</v>
      </c>
      <c r="C9" s="135">
        <v>111.93</v>
      </c>
      <c r="D9" s="59"/>
      <c r="E9" s="59"/>
      <c r="F9" s="59"/>
      <c r="G9" s="59"/>
      <c r="H9" s="57"/>
      <c r="I9" s="125"/>
      <c r="J9" s="125"/>
      <c r="K9" s="125"/>
      <c r="L9" s="125"/>
      <c r="M9" s="125"/>
    </row>
    <row r="10" spans="1:13" s="14" customFormat="1" x14ac:dyDescent="0.25">
      <c r="A10" s="406"/>
      <c r="B10" s="98">
        <v>8</v>
      </c>
      <c r="C10" s="135">
        <v>100.45</v>
      </c>
      <c r="D10" s="59"/>
      <c r="E10" s="59"/>
      <c r="F10" s="59"/>
      <c r="G10" s="59"/>
      <c r="H10" s="57"/>
      <c r="I10" s="125"/>
      <c r="J10" s="125"/>
      <c r="K10" s="125"/>
      <c r="L10" s="125"/>
      <c r="M10" s="125"/>
    </row>
    <row r="11" spans="1:13" s="14" customFormat="1" x14ac:dyDescent="0.25">
      <c r="A11" s="406"/>
      <c r="B11" s="98">
        <v>9</v>
      </c>
      <c r="C11" s="135">
        <v>89.76</v>
      </c>
      <c r="D11" s="59"/>
      <c r="E11" s="59"/>
      <c r="F11" s="59"/>
      <c r="G11" s="59"/>
      <c r="H11" s="57"/>
      <c r="I11" s="125"/>
      <c r="J11" s="59"/>
      <c r="K11" s="59"/>
      <c r="L11" s="59"/>
      <c r="M11" s="59"/>
    </row>
    <row r="12" spans="1:13" s="14" customFormat="1" x14ac:dyDescent="0.25">
      <c r="A12" s="406"/>
      <c r="B12" s="98">
        <v>10</v>
      </c>
      <c r="C12" s="135">
        <v>93.33</v>
      </c>
      <c r="D12" s="59"/>
      <c r="E12" s="59"/>
      <c r="F12" s="59"/>
      <c r="G12" s="59"/>
      <c r="H12" s="57"/>
      <c r="I12" s="59"/>
      <c r="J12" s="125"/>
      <c r="K12" s="404" t="s">
        <v>0</v>
      </c>
      <c r="L12" s="404"/>
      <c r="M12" s="404"/>
    </row>
    <row r="13" spans="1:13" s="14" customFormat="1" x14ac:dyDescent="0.25">
      <c r="A13" s="406"/>
      <c r="B13" s="98">
        <v>11</v>
      </c>
      <c r="C13" s="135">
        <v>91.42</v>
      </c>
      <c r="D13" s="59"/>
      <c r="E13" s="59"/>
      <c r="F13" s="59"/>
      <c r="G13" s="59"/>
      <c r="H13" s="57"/>
      <c r="I13" s="59"/>
      <c r="J13" s="59"/>
      <c r="K13" s="59"/>
      <c r="L13" s="59"/>
      <c r="M13" s="59"/>
    </row>
    <row r="14" spans="1:13" s="14" customFormat="1" x14ac:dyDescent="0.25">
      <c r="A14" s="406"/>
      <c r="B14" s="98">
        <v>12</v>
      </c>
      <c r="C14" s="135">
        <v>80.92</v>
      </c>
      <c r="D14" s="59"/>
      <c r="E14" s="59"/>
      <c r="F14" s="59"/>
      <c r="G14" s="59"/>
      <c r="H14" s="57"/>
      <c r="I14" s="59"/>
      <c r="J14" s="59"/>
      <c r="K14" s="59"/>
      <c r="L14" s="59"/>
      <c r="M14" s="59"/>
    </row>
    <row r="15" spans="1:13" s="14" customFormat="1" x14ac:dyDescent="0.25">
      <c r="A15" s="405">
        <v>2023</v>
      </c>
      <c r="B15" s="98">
        <v>1</v>
      </c>
      <c r="C15" s="135">
        <v>82.5</v>
      </c>
      <c r="D15" s="59"/>
      <c r="E15" s="59"/>
      <c r="F15" s="59"/>
      <c r="G15" s="59"/>
      <c r="H15" s="57"/>
      <c r="I15" s="59"/>
      <c r="J15" s="59"/>
      <c r="K15" s="59"/>
      <c r="L15" s="59"/>
      <c r="M15" s="59"/>
    </row>
    <row r="16" spans="1:13" s="14" customFormat="1" x14ac:dyDescent="0.25">
      <c r="A16" s="406"/>
      <c r="B16" s="98">
        <v>2</v>
      </c>
      <c r="C16" s="135">
        <v>82.59</v>
      </c>
      <c r="D16" s="59"/>
      <c r="E16" s="59"/>
      <c r="F16" s="59"/>
      <c r="G16" s="59"/>
      <c r="H16" s="57"/>
      <c r="I16" s="59"/>
      <c r="J16" s="59"/>
      <c r="K16" s="59"/>
      <c r="L16" s="59"/>
      <c r="M16" s="59"/>
    </row>
    <row r="17" spans="1:13" s="14" customFormat="1" x14ac:dyDescent="0.25">
      <c r="A17" s="406"/>
      <c r="B17" s="98">
        <v>3</v>
      </c>
      <c r="C17" s="135">
        <v>78.430000000000007</v>
      </c>
      <c r="D17" s="59"/>
      <c r="E17" s="59"/>
      <c r="F17" s="59"/>
      <c r="G17" s="59"/>
      <c r="H17" s="57"/>
      <c r="I17" s="59"/>
      <c r="J17" s="59"/>
      <c r="K17" s="59"/>
      <c r="L17" s="59"/>
      <c r="M17" s="59"/>
    </row>
    <row r="18" spans="1:13" s="14" customFormat="1" x14ac:dyDescent="0.25">
      <c r="A18" s="406"/>
      <c r="B18" s="98">
        <v>4</v>
      </c>
      <c r="C18" s="135">
        <v>84.64</v>
      </c>
      <c r="D18" s="59"/>
      <c r="E18" s="59"/>
      <c r="F18" s="59"/>
      <c r="G18" s="59"/>
      <c r="H18" s="57"/>
      <c r="I18" s="59"/>
      <c r="J18" s="59"/>
      <c r="K18" s="59"/>
      <c r="L18" s="59"/>
      <c r="M18" s="59"/>
    </row>
    <row r="19" spans="1:13" s="14" customFormat="1" x14ac:dyDescent="0.25">
      <c r="A19" s="406"/>
      <c r="B19" s="98">
        <v>5</v>
      </c>
      <c r="C19" s="135">
        <v>75.47</v>
      </c>
      <c r="D19" s="59"/>
      <c r="E19" s="59"/>
      <c r="F19" s="59"/>
      <c r="G19" s="59"/>
      <c r="H19" s="57"/>
      <c r="I19" s="59"/>
      <c r="J19" s="59"/>
      <c r="K19" s="59"/>
      <c r="L19" s="59"/>
      <c r="M19" s="59"/>
    </row>
    <row r="20" spans="1:13" s="14" customFormat="1" x14ac:dyDescent="0.25">
      <c r="A20" s="406"/>
      <c r="B20" s="98">
        <v>6</v>
      </c>
      <c r="C20" s="135">
        <v>74.84</v>
      </c>
      <c r="D20" s="59"/>
      <c r="E20" s="59"/>
      <c r="F20" s="59"/>
      <c r="G20" s="59"/>
      <c r="H20" s="57"/>
      <c r="I20" s="59"/>
      <c r="J20" s="59"/>
      <c r="K20" s="59"/>
      <c r="L20" s="59"/>
      <c r="M20" s="59"/>
    </row>
    <row r="21" spans="1:13" s="14" customFormat="1" x14ac:dyDescent="0.25">
      <c r="A21" s="406"/>
      <c r="B21" s="98">
        <v>7</v>
      </c>
      <c r="C21" s="135">
        <v>80.11</v>
      </c>
      <c r="D21" s="59"/>
      <c r="E21" s="59"/>
      <c r="F21" s="59"/>
      <c r="G21" s="59"/>
      <c r="H21" s="57"/>
      <c r="I21" s="59"/>
      <c r="J21" s="59"/>
      <c r="K21" s="59"/>
      <c r="L21" s="59"/>
      <c r="M21" s="59"/>
    </row>
    <row r="22" spans="1:13" s="14" customFormat="1" x14ac:dyDescent="0.25">
      <c r="A22" s="406"/>
      <c r="B22" s="98">
        <v>8</v>
      </c>
      <c r="C22" s="135">
        <v>86.15</v>
      </c>
      <c r="D22" s="59"/>
      <c r="E22" s="59"/>
      <c r="F22" s="59"/>
      <c r="G22" s="59"/>
      <c r="H22" s="57"/>
      <c r="I22" s="59"/>
      <c r="J22" s="59"/>
      <c r="K22" s="59"/>
      <c r="L22" s="59"/>
      <c r="M22" s="59"/>
    </row>
    <row r="23" spans="1:13" s="14" customFormat="1" x14ac:dyDescent="0.25">
      <c r="A23" s="406"/>
      <c r="B23" s="98">
        <v>9</v>
      </c>
      <c r="C23" s="135">
        <v>93.72</v>
      </c>
      <c r="D23" s="59"/>
      <c r="E23" s="59"/>
      <c r="F23" s="59"/>
      <c r="G23" s="59"/>
      <c r="H23" s="57"/>
      <c r="I23" s="59"/>
      <c r="J23" s="59"/>
      <c r="K23" s="59"/>
      <c r="L23" s="59"/>
      <c r="M23" s="59"/>
    </row>
    <row r="24" spans="1:13" x14ac:dyDescent="0.25">
      <c r="A24" s="406"/>
      <c r="B24" s="98">
        <v>10</v>
      </c>
      <c r="C24" s="135">
        <v>90.6</v>
      </c>
      <c r="D24" s="59"/>
      <c r="E24" s="59"/>
      <c r="F24" s="59"/>
      <c r="G24" s="59"/>
      <c r="H24" s="57"/>
      <c r="I24" s="59"/>
      <c r="J24" s="59"/>
      <c r="K24" s="59"/>
      <c r="L24" s="59"/>
      <c r="M24" s="59"/>
    </row>
    <row r="25" spans="1:13" x14ac:dyDescent="0.25">
      <c r="A25" s="406"/>
      <c r="B25" s="98">
        <v>11</v>
      </c>
      <c r="C25" s="135">
        <v>82.94</v>
      </c>
      <c r="D25" s="59"/>
      <c r="E25" s="59"/>
      <c r="F25" s="59"/>
      <c r="G25" s="59"/>
      <c r="H25" s="57"/>
      <c r="I25" s="59"/>
      <c r="J25" s="59"/>
      <c r="K25" s="59"/>
      <c r="L25" s="59"/>
      <c r="M25" s="59"/>
    </row>
    <row r="26" spans="1:13" x14ac:dyDescent="0.25">
      <c r="A26" s="406"/>
      <c r="B26" s="98">
        <v>12</v>
      </c>
      <c r="C26" s="135">
        <v>77.63</v>
      </c>
      <c r="D26" s="59"/>
      <c r="E26" s="59"/>
      <c r="F26" s="59"/>
      <c r="G26" s="59"/>
      <c r="H26" s="57"/>
      <c r="I26" s="59"/>
      <c r="J26" s="59"/>
      <c r="K26" s="59"/>
      <c r="L26" s="59"/>
      <c r="M26" s="59"/>
    </row>
    <row r="27" spans="1:13" x14ac:dyDescent="0.25">
      <c r="A27" s="405">
        <v>2024</v>
      </c>
      <c r="B27" s="98">
        <v>1</v>
      </c>
      <c r="C27" s="135">
        <v>80.12</v>
      </c>
      <c r="D27" s="59"/>
      <c r="E27" s="59"/>
      <c r="F27" s="59"/>
      <c r="G27" s="59"/>
      <c r="H27" s="57"/>
      <c r="I27" s="59"/>
      <c r="J27" s="59"/>
      <c r="K27" s="59"/>
      <c r="L27" s="59"/>
      <c r="M27" s="59"/>
    </row>
    <row r="28" spans="1:13" x14ac:dyDescent="0.25">
      <c r="A28" s="406"/>
      <c r="B28" s="98">
        <v>2</v>
      </c>
      <c r="C28" s="135">
        <v>83.48</v>
      </c>
      <c r="H28" s="57"/>
    </row>
    <row r="29" spans="1:13" x14ac:dyDescent="0.25">
      <c r="A29" s="406"/>
      <c r="B29" s="98">
        <v>3</v>
      </c>
      <c r="C29" s="135">
        <v>85.41</v>
      </c>
      <c r="H29" s="57"/>
    </row>
    <row r="30" spans="1:13" x14ac:dyDescent="0.25">
      <c r="A30" s="406"/>
      <c r="B30" s="98">
        <v>4</v>
      </c>
      <c r="C30" s="135">
        <v>89.97</v>
      </c>
      <c r="H30" s="57"/>
    </row>
    <row r="31" spans="1:13" x14ac:dyDescent="0.25">
      <c r="A31" s="406"/>
      <c r="B31" s="98">
        <v>5</v>
      </c>
      <c r="C31" s="135">
        <v>81.75</v>
      </c>
    </row>
    <row r="32" spans="1:13" x14ac:dyDescent="0.25">
      <c r="A32" s="406"/>
      <c r="B32" s="98">
        <v>6</v>
      </c>
      <c r="C32" s="135">
        <v>82.3</v>
      </c>
    </row>
    <row r="33" spans="1:3" x14ac:dyDescent="0.25">
      <c r="A33" s="444"/>
      <c r="B33" s="98">
        <v>7</v>
      </c>
      <c r="C33" s="135">
        <v>85.18</v>
      </c>
    </row>
  </sheetData>
  <mergeCells count="7">
    <mergeCell ref="A27:A33"/>
    <mergeCell ref="B1:G1"/>
    <mergeCell ref="K12:M12"/>
    <mergeCell ref="A3:A14"/>
    <mergeCell ref="A15:A26"/>
    <mergeCell ref="D2:G2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D3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6" tint="0.59999389629810485"/>
  </sheetPr>
  <dimension ref="A1:M3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7.85546875" bestFit="1" customWidth="1"/>
    <col min="2" max="2" width="9.7109375" customWidth="1"/>
    <col min="3" max="3" width="17.85546875" customWidth="1"/>
    <col min="4" max="4" width="1.5703125" customWidth="1"/>
    <col min="8" max="8" width="1.7109375" customWidth="1"/>
  </cols>
  <sheetData>
    <row r="1" spans="1:13" ht="15.75" customHeight="1" x14ac:dyDescent="0.25">
      <c r="A1" s="44" t="s">
        <v>236</v>
      </c>
      <c r="B1" s="347" t="str">
        <f>INDEX(Содержание!$B$3:$G$44,MATCH(A1,Содержание!$A$3:$A$44,0),1)</f>
        <v>Индекс ФАО Зерновых культур, 2014-2016 = 100</v>
      </c>
      <c r="C1" s="348"/>
      <c r="D1" s="348"/>
      <c r="E1" s="348"/>
      <c r="F1" s="348"/>
      <c r="G1" s="348"/>
      <c r="H1" s="53"/>
    </row>
    <row r="2" spans="1:13" s="14" customFormat="1" ht="27" customHeight="1" x14ac:dyDescent="0.25">
      <c r="A2" s="39" t="s">
        <v>30</v>
      </c>
      <c r="B2" s="39" t="s">
        <v>107</v>
      </c>
      <c r="C2" s="145" t="s">
        <v>133</v>
      </c>
      <c r="D2" s="445" t="s">
        <v>32</v>
      </c>
      <c r="E2" s="446"/>
      <c r="F2" s="446"/>
      <c r="G2" s="446"/>
      <c r="H2" s="57"/>
      <c r="I2" s="90"/>
      <c r="J2" s="90"/>
      <c r="K2" s="125"/>
      <c r="L2" s="125"/>
      <c r="M2" s="125"/>
    </row>
    <row r="3" spans="1:13" s="14" customFormat="1" ht="15" customHeight="1" x14ac:dyDescent="0.25">
      <c r="A3" s="405">
        <v>2022</v>
      </c>
      <c r="B3" s="98">
        <v>1</v>
      </c>
      <c r="C3" s="135">
        <v>140.64762893177229</v>
      </c>
      <c r="D3" s="447" t="s">
        <v>141</v>
      </c>
      <c r="E3" s="448"/>
      <c r="F3" s="448"/>
      <c r="G3" s="448"/>
      <c r="H3" s="57"/>
      <c r="I3" s="125"/>
      <c r="J3" s="125"/>
      <c r="K3" s="125"/>
      <c r="L3" s="125"/>
      <c r="M3" s="125"/>
    </row>
    <row r="4" spans="1:13" s="14" customFormat="1" x14ac:dyDescent="0.25">
      <c r="A4" s="406"/>
      <c r="B4" s="98">
        <v>2</v>
      </c>
      <c r="C4" s="135">
        <v>145.27828440142767</v>
      </c>
      <c r="D4" s="59"/>
      <c r="E4" s="59"/>
      <c r="F4" s="59"/>
      <c r="G4" s="59"/>
      <c r="H4" s="57"/>
      <c r="I4" s="125"/>
      <c r="J4" s="125"/>
      <c r="K4" s="125"/>
      <c r="L4" s="125"/>
      <c r="M4" s="125"/>
    </row>
    <row r="5" spans="1:13" s="14" customFormat="1" x14ac:dyDescent="0.25">
      <c r="A5" s="406"/>
      <c r="B5" s="98">
        <v>3</v>
      </c>
      <c r="C5" s="135">
        <v>170.1313122041563</v>
      </c>
      <c r="D5" s="59"/>
      <c r="E5" s="59"/>
      <c r="F5" s="59"/>
      <c r="G5" s="59"/>
      <c r="H5" s="57"/>
      <c r="I5" s="125"/>
      <c r="J5" s="125"/>
      <c r="K5" s="125"/>
      <c r="L5" s="125"/>
      <c r="M5" s="125"/>
    </row>
    <row r="6" spans="1:13" s="14" customFormat="1" x14ac:dyDescent="0.25">
      <c r="A6" s="406"/>
      <c r="B6" s="98">
        <v>4</v>
      </c>
      <c r="C6" s="135">
        <v>169.67508597724841</v>
      </c>
      <c r="D6" s="59"/>
      <c r="E6" s="59"/>
      <c r="F6" s="59"/>
      <c r="G6" s="59"/>
      <c r="H6" s="57"/>
      <c r="I6" s="125"/>
      <c r="J6" s="125"/>
      <c r="K6" s="125"/>
      <c r="L6" s="125"/>
      <c r="M6" s="125"/>
    </row>
    <row r="7" spans="1:13" s="14" customFormat="1" x14ac:dyDescent="0.25">
      <c r="A7" s="406"/>
      <c r="B7" s="98">
        <v>5</v>
      </c>
      <c r="C7" s="135">
        <v>173.52074886092331</v>
      </c>
      <c r="D7" s="59"/>
      <c r="E7" s="59"/>
      <c r="F7" s="59"/>
      <c r="G7" s="59"/>
      <c r="H7" s="57"/>
      <c r="I7" s="125"/>
      <c r="J7" s="125"/>
      <c r="K7" s="125"/>
      <c r="L7" s="125"/>
      <c r="M7" s="125"/>
    </row>
    <row r="8" spans="1:13" s="14" customFormat="1" x14ac:dyDescent="0.25">
      <c r="A8" s="406"/>
      <c r="B8" s="98">
        <v>6</v>
      </c>
      <c r="C8" s="135">
        <v>166.33655649308153</v>
      </c>
      <c r="D8" s="59"/>
      <c r="E8" s="59"/>
      <c r="F8" s="59"/>
      <c r="G8" s="59"/>
      <c r="H8" s="57"/>
      <c r="I8" s="125"/>
      <c r="J8" s="125"/>
      <c r="K8" s="125"/>
      <c r="L8" s="125"/>
      <c r="M8" s="125"/>
    </row>
    <row r="9" spans="1:13" s="14" customFormat="1" x14ac:dyDescent="0.25">
      <c r="A9" s="406"/>
      <c r="B9" s="98">
        <v>7</v>
      </c>
      <c r="C9" s="135">
        <v>147.25665377330955</v>
      </c>
      <c r="D9" s="59"/>
      <c r="E9" s="59"/>
      <c r="F9" s="59"/>
      <c r="G9" s="59"/>
      <c r="H9" s="57"/>
      <c r="I9" s="125"/>
      <c r="J9" s="125"/>
      <c r="K9" s="125"/>
      <c r="L9" s="125"/>
      <c r="M9" s="125"/>
    </row>
    <row r="10" spans="1:13" s="14" customFormat="1" x14ac:dyDescent="0.25">
      <c r="A10" s="406"/>
      <c r="B10" s="98">
        <v>8</v>
      </c>
      <c r="C10" s="135">
        <v>145.57553656155289</v>
      </c>
      <c r="D10" s="59"/>
      <c r="E10" s="59"/>
      <c r="F10" s="59"/>
      <c r="G10" s="59"/>
      <c r="H10" s="57"/>
      <c r="I10" s="125"/>
      <c r="J10" s="125"/>
      <c r="K10" s="125"/>
      <c r="L10" s="125"/>
      <c r="M10" s="125"/>
    </row>
    <row r="11" spans="1:13" s="14" customFormat="1" x14ac:dyDescent="0.25">
      <c r="A11" s="406"/>
      <c r="B11" s="98">
        <v>9</v>
      </c>
      <c r="C11" s="135">
        <v>147.91508373264332</v>
      </c>
      <c r="D11" s="59"/>
      <c r="E11" s="59"/>
      <c r="F11" s="59"/>
      <c r="G11" s="59"/>
      <c r="H11" s="57"/>
      <c r="I11" s="125"/>
      <c r="J11" s="59"/>
      <c r="K11" s="59"/>
      <c r="L11" s="59"/>
      <c r="M11" s="59"/>
    </row>
    <row r="12" spans="1:13" s="14" customFormat="1" x14ac:dyDescent="0.25">
      <c r="A12" s="406"/>
      <c r="B12" s="98">
        <v>10</v>
      </c>
      <c r="C12" s="135">
        <v>152.28168164691721</v>
      </c>
      <c r="D12" s="59"/>
      <c r="E12" s="59"/>
      <c r="F12" s="59"/>
      <c r="G12" s="59"/>
      <c r="H12" s="57"/>
      <c r="I12" s="59"/>
      <c r="J12" s="125"/>
      <c r="K12" s="404" t="s">
        <v>0</v>
      </c>
      <c r="L12" s="404"/>
      <c r="M12" s="404"/>
    </row>
    <row r="13" spans="1:13" s="14" customFormat="1" x14ac:dyDescent="0.25">
      <c r="A13" s="406"/>
      <c r="B13" s="98">
        <v>11</v>
      </c>
      <c r="C13" s="135">
        <v>150.10862275216391</v>
      </c>
      <c r="D13" s="59"/>
      <c r="E13" s="59"/>
      <c r="F13" s="59"/>
      <c r="G13" s="59"/>
      <c r="H13" s="57"/>
      <c r="I13" s="59"/>
      <c r="J13" s="59"/>
      <c r="K13" s="59"/>
      <c r="L13" s="59"/>
      <c r="M13" s="59"/>
    </row>
    <row r="14" spans="1:13" s="14" customFormat="1" x14ac:dyDescent="0.25">
      <c r="A14" s="406"/>
      <c r="B14" s="98">
        <v>12</v>
      </c>
      <c r="C14" s="135">
        <v>147.25400622949095</v>
      </c>
      <c r="D14" s="59"/>
      <c r="E14" s="59"/>
      <c r="F14" s="59"/>
      <c r="G14" s="59"/>
      <c r="H14" s="57"/>
      <c r="I14" s="59"/>
      <c r="J14" s="59"/>
      <c r="K14" s="59"/>
      <c r="L14" s="59"/>
      <c r="M14" s="59"/>
    </row>
    <row r="15" spans="1:13" s="14" customFormat="1" x14ac:dyDescent="0.25">
      <c r="A15" s="405">
        <v>2023</v>
      </c>
      <c r="B15" s="98">
        <v>1</v>
      </c>
      <c r="C15" s="135">
        <v>147.49215298753472</v>
      </c>
      <c r="D15" s="59"/>
      <c r="E15" s="59"/>
      <c r="F15" s="59"/>
      <c r="G15" s="59"/>
      <c r="H15" s="57"/>
      <c r="I15" s="59"/>
      <c r="J15" s="59"/>
      <c r="K15" s="59"/>
      <c r="L15" s="59"/>
      <c r="M15" s="59"/>
    </row>
    <row r="16" spans="1:13" s="14" customFormat="1" x14ac:dyDescent="0.25">
      <c r="A16" s="406"/>
      <c r="B16" s="98">
        <v>2</v>
      </c>
      <c r="C16" s="135">
        <v>146.71582798064685</v>
      </c>
      <c r="D16" s="59"/>
      <c r="E16" s="59"/>
      <c r="F16" s="59"/>
      <c r="G16" s="59"/>
      <c r="H16" s="57"/>
      <c r="I16" s="59"/>
      <c r="J16" s="59"/>
      <c r="K16" s="59"/>
      <c r="L16" s="59"/>
      <c r="M16" s="59"/>
    </row>
    <row r="17" spans="1:13" s="14" customFormat="1" x14ac:dyDescent="0.25">
      <c r="A17" s="406"/>
      <c r="B17" s="98">
        <v>3</v>
      </c>
      <c r="C17" s="135">
        <v>138.55434406068113</v>
      </c>
      <c r="D17" s="59"/>
      <c r="E17" s="59"/>
      <c r="F17" s="59"/>
      <c r="G17" s="59"/>
      <c r="H17" s="57"/>
      <c r="I17" s="59"/>
      <c r="J17" s="59"/>
      <c r="K17" s="59"/>
      <c r="L17" s="59"/>
      <c r="M17" s="59"/>
    </row>
    <row r="18" spans="1:13" s="14" customFormat="1" x14ac:dyDescent="0.25">
      <c r="A18" s="406"/>
      <c r="B18" s="98">
        <v>4</v>
      </c>
      <c r="C18" s="135">
        <v>136.140683440396</v>
      </c>
      <c r="D18" s="59"/>
      <c r="E18" s="59"/>
      <c r="F18" s="59"/>
      <c r="G18" s="59"/>
      <c r="H18" s="57"/>
      <c r="I18" s="59"/>
      <c r="J18" s="59"/>
      <c r="K18" s="59"/>
      <c r="L18" s="59"/>
      <c r="M18" s="59"/>
    </row>
    <row r="19" spans="1:13" s="14" customFormat="1" x14ac:dyDescent="0.25">
      <c r="A19" s="406"/>
      <c r="B19" s="98">
        <v>5</v>
      </c>
      <c r="C19" s="135">
        <v>129.27120755716504</v>
      </c>
      <c r="D19" s="59"/>
      <c r="E19" s="59"/>
      <c r="F19" s="59"/>
      <c r="G19" s="59"/>
      <c r="H19" s="57"/>
      <c r="I19" s="59"/>
      <c r="J19" s="59"/>
      <c r="K19" s="59"/>
      <c r="L19" s="59"/>
      <c r="M19" s="59"/>
    </row>
    <row r="20" spans="1:13" s="14" customFormat="1" x14ac:dyDescent="0.25">
      <c r="A20" s="406"/>
      <c r="B20" s="98">
        <v>6</v>
      </c>
      <c r="C20" s="135">
        <v>126.60244652014822</v>
      </c>
      <c r="D20" s="59"/>
      <c r="E20" s="59"/>
      <c r="F20" s="59"/>
      <c r="G20" s="59"/>
      <c r="H20" s="57"/>
      <c r="I20" s="59"/>
      <c r="J20" s="59"/>
      <c r="K20" s="59"/>
      <c r="L20" s="59"/>
      <c r="M20" s="59"/>
    </row>
    <row r="21" spans="1:13" s="14" customFormat="1" x14ac:dyDescent="0.25">
      <c r="A21" s="406"/>
      <c r="B21" s="98">
        <v>7</v>
      </c>
      <c r="C21" s="135">
        <v>125.86001580206025</v>
      </c>
      <c r="D21" s="59"/>
      <c r="E21" s="59"/>
      <c r="F21" s="59"/>
      <c r="G21" s="59"/>
      <c r="H21" s="57"/>
      <c r="I21" s="59"/>
      <c r="J21" s="59"/>
      <c r="K21" s="59"/>
      <c r="L21" s="59"/>
      <c r="M21" s="59"/>
    </row>
    <row r="22" spans="1:13" s="14" customFormat="1" ht="15" customHeight="1" x14ac:dyDescent="0.25">
      <c r="A22" s="406"/>
      <c r="B22" s="98">
        <v>8</v>
      </c>
      <c r="C22" s="135">
        <v>124.99307173273587</v>
      </c>
      <c r="D22" s="59"/>
      <c r="E22" s="59"/>
      <c r="F22" s="59"/>
      <c r="G22" s="59"/>
      <c r="H22" s="57"/>
      <c r="I22" s="59"/>
      <c r="J22" s="59"/>
      <c r="K22" s="59"/>
      <c r="L22" s="59"/>
      <c r="M22" s="59"/>
    </row>
    <row r="23" spans="1:13" x14ac:dyDescent="0.25">
      <c r="A23" s="406"/>
      <c r="B23" s="98">
        <v>9</v>
      </c>
      <c r="C23" s="135">
        <v>126.29259069889878</v>
      </c>
      <c r="D23" s="59"/>
      <c r="E23" s="59"/>
      <c r="F23" s="59"/>
      <c r="G23" s="59"/>
      <c r="H23" s="57"/>
      <c r="I23" s="59"/>
      <c r="J23" s="59"/>
      <c r="K23" s="59"/>
      <c r="L23" s="59"/>
      <c r="M23" s="59"/>
    </row>
    <row r="24" spans="1:13" x14ac:dyDescent="0.25">
      <c r="A24" s="406"/>
      <c r="B24" s="98">
        <v>10</v>
      </c>
      <c r="C24" s="135">
        <v>124.77051165018291</v>
      </c>
      <c r="D24" s="59"/>
      <c r="E24" s="59"/>
      <c r="F24" s="59"/>
      <c r="G24" s="59"/>
      <c r="H24" s="57"/>
      <c r="I24" s="59"/>
      <c r="J24" s="59"/>
      <c r="K24" s="59"/>
      <c r="L24" s="59"/>
      <c r="M24" s="59"/>
    </row>
    <row r="25" spans="1:13" x14ac:dyDescent="0.25">
      <c r="A25" s="406"/>
      <c r="B25" s="98">
        <v>11</v>
      </c>
      <c r="C25" s="135">
        <v>121.04259956488769</v>
      </c>
      <c r="D25" s="59"/>
      <c r="E25" s="59"/>
      <c r="F25" s="59"/>
      <c r="G25" s="59"/>
      <c r="H25" s="57"/>
      <c r="I25" s="59"/>
      <c r="J25" s="59"/>
      <c r="K25" s="59"/>
      <c r="L25" s="59"/>
      <c r="M25" s="59"/>
    </row>
    <row r="26" spans="1:13" x14ac:dyDescent="0.25">
      <c r="A26" s="406"/>
      <c r="B26" s="98">
        <v>12</v>
      </c>
      <c r="C26" s="135">
        <v>122.80125390791844</v>
      </c>
      <c r="D26" s="59"/>
      <c r="E26" s="59"/>
      <c r="F26" s="59"/>
      <c r="G26" s="59"/>
      <c r="H26" s="57"/>
      <c r="I26" s="59"/>
      <c r="J26" s="59"/>
      <c r="K26" s="59"/>
      <c r="L26" s="59"/>
      <c r="M26" s="59"/>
    </row>
    <row r="27" spans="1:13" x14ac:dyDescent="0.25">
      <c r="A27" s="405">
        <v>2024</v>
      </c>
      <c r="B27" s="98">
        <v>1</v>
      </c>
      <c r="C27" s="135">
        <v>119.89747824849087</v>
      </c>
      <c r="D27" s="59"/>
      <c r="E27" s="59"/>
      <c r="F27" s="59"/>
      <c r="G27" s="59"/>
      <c r="H27" s="57"/>
      <c r="I27" s="59"/>
      <c r="J27" s="59"/>
      <c r="K27" s="59"/>
      <c r="L27" s="59"/>
      <c r="M27" s="59"/>
    </row>
    <row r="28" spans="1:13" x14ac:dyDescent="0.25">
      <c r="A28" s="406"/>
      <c r="B28" s="98">
        <v>2</v>
      </c>
      <c r="C28" s="135">
        <v>113.84436127699854</v>
      </c>
      <c r="H28" s="57"/>
    </row>
    <row r="29" spans="1:13" x14ac:dyDescent="0.25">
      <c r="A29" s="406"/>
      <c r="B29" s="98">
        <v>3</v>
      </c>
      <c r="C29" s="135">
        <v>110.89314609378091</v>
      </c>
      <c r="H29" s="57"/>
    </row>
    <row r="30" spans="1:13" x14ac:dyDescent="0.25">
      <c r="A30" s="406"/>
      <c r="B30" s="98">
        <v>4</v>
      </c>
      <c r="C30" s="135">
        <v>111.18073632210516</v>
      </c>
      <c r="H30" s="57"/>
    </row>
    <row r="31" spans="1:13" x14ac:dyDescent="0.25">
      <c r="A31" s="406"/>
      <c r="B31" s="196">
        <v>5</v>
      </c>
      <c r="C31" s="135">
        <v>118.67478079922535</v>
      </c>
    </row>
    <row r="32" spans="1:13" x14ac:dyDescent="0.25">
      <c r="A32" s="406"/>
      <c r="B32" s="196">
        <v>6</v>
      </c>
      <c r="C32" s="135">
        <v>115.16507087751788</v>
      </c>
    </row>
    <row r="33" spans="1:3" x14ac:dyDescent="0.25">
      <c r="A33" s="444"/>
      <c r="B33" s="196">
        <v>7</v>
      </c>
      <c r="C33" s="135">
        <v>110.76877135040874</v>
      </c>
    </row>
  </sheetData>
  <mergeCells count="7">
    <mergeCell ref="A15:A26"/>
    <mergeCell ref="A27:A33"/>
    <mergeCell ref="K12:M12"/>
    <mergeCell ref="B1:G1"/>
    <mergeCell ref="D2:G2"/>
    <mergeCell ref="A3:A14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4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81" customWidth="1"/>
    <col min="2" max="2" width="7.7109375" style="81" customWidth="1"/>
    <col min="3" max="3" width="12.5703125" style="81" customWidth="1"/>
    <col min="4" max="4" width="16.85546875" customWidth="1"/>
    <col min="5" max="5" width="17.7109375" customWidth="1"/>
    <col min="6" max="6" width="19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57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44" t="s">
        <v>19</v>
      </c>
      <c r="B1" s="347" t="str">
        <f>INDEX(Содержание!$B$3:$G$44,MATCH(A1,Содержание!$A$3:$A$44,0),1)</f>
        <v>Розничный товарооборот, в % г/г</v>
      </c>
      <c r="C1" s="348"/>
      <c r="D1" s="348"/>
      <c r="E1" s="348"/>
      <c r="F1" s="348"/>
      <c r="G1" s="348"/>
      <c r="H1" s="348"/>
      <c r="I1" s="348"/>
      <c r="J1" s="348"/>
    </row>
    <row r="2" spans="1:10" ht="53.25" customHeight="1" x14ac:dyDescent="0.25">
      <c r="A2" s="114" t="s">
        <v>30</v>
      </c>
      <c r="B2" s="114" t="s">
        <v>36</v>
      </c>
      <c r="C2" s="31" t="s">
        <v>104</v>
      </c>
      <c r="D2" s="31" t="s">
        <v>119</v>
      </c>
      <c r="E2" s="31" t="s">
        <v>105</v>
      </c>
      <c r="F2" s="31" t="s">
        <v>106</v>
      </c>
      <c r="G2" s="330" t="s">
        <v>32</v>
      </c>
      <c r="H2" s="330"/>
      <c r="I2" s="330"/>
      <c r="J2" s="330"/>
    </row>
    <row r="3" spans="1:10" x14ac:dyDescent="0.25">
      <c r="A3" s="388">
        <v>2022</v>
      </c>
      <c r="B3" s="36">
        <v>1</v>
      </c>
      <c r="C3" s="217">
        <v>5.1881844179217049</v>
      </c>
      <c r="D3" s="26">
        <v>-15.802416260258955</v>
      </c>
      <c r="E3" s="26">
        <v>-5.7531236554543312</v>
      </c>
      <c r="F3" s="26">
        <v>-10.049292604804624</v>
      </c>
      <c r="G3" s="342" t="s">
        <v>62</v>
      </c>
      <c r="H3" s="346"/>
      <c r="I3" s="346"/>
      <c r="J3" s="346"/>
    </row>
    <row r="4" spans="1:10" x14ac:dyDescent="0.25">
      <c r="A4" s="389"/>
      <c r="B4" s="36">
        <v>2</v>
      </c>
      <c r="C4" s="217">
        <v>5.1881844179217049</v>
      </c>
      <c r="D4" s="26">
        <v>-7.4937418105620459</v>
      </c>
      <c r="E4" s="26">
        <v>-5.4578511553075453</v>
      </c>
      <c r="F4" s="26">
        <v>-2.0358906552545006</v>
      </c>
      <c r="G4" s="342" t="s">
        <v>34</v>
      </c>
      <c r="H4" s="346"/>
      <c r="I4" s="346"/>
      <c r="J4" s="346"/>
    </row>
    <row r="5" spans="1:10" x14ac:dyDescent="0.25">
      <c r="A5" s="389"/>
      <c r="B5" s="36">
        <v>3</v>
      </c>
      <c r="C5" s="217">
        <v>5.1881844179217049</v>
      </c>
      <c r="D5" s="26">
        <v>-3.204988473603783</v>
      </c>
      <c r="E5" s="26">
        <v>-3.5334612294554595</v>
      </c>
      <c r="F5" s="26">
        <v>0.32847275585167668</v>
      </c>
      <c r="G5" s="81"/>
    </row>
    <row r="6" spans="1:10" x14ac:dyDescent="0.25">
      <c r="A6" s="389"/>
      <c r="B6" s="36">
        <v>4</v>
      </c>
      <c r="C6" s="217">
        <v>5.1881844179217049</v>
      </c>
      <c r="D6" s="26">
        <v>0.89806413873427671</v>
      </c>
      <c r="E6" s="26">
        <v>-2.1538535920091468</v>
      </c>
      <c r="F6" s="26">
        <v>3.0519177307434235</v>
      </c>
    </row>
    <row r="7" spans="1:10" x14ac:dyDescent="0.25">
      <c r="A7" s="389"/>
      <c r="B7" s="36">
        <v>5</v>
      </c>
      <c r="C7" s="217">
        <v>5.1881844179217049</v>
      </c>
      <c r="D7" s="26">
        <v>3.4102365875443361</v>
      </c>
      <c r="E7" s="26">
        <v>-1.129921137485222</v>
      </c>
      <c r="F7" s="26">
        <v>4.5401577250295579</v>
      </c>
    </row>
    <row r="8" spans="1:10" x14ac:dyDescent="0.25">
      <c r="A8" s="389"/>
      <c r="B8" s="36">
        <v>6</v>
      </c>
      <c r="C8" s="217">
        <v>5.1881844179217049</v>
      </c>
      <c r="D8" s="26">
        <v>1.3414587599905827</v>
      </c>
      <c r="E8" s="26">
        <v>-2.1853683600050724</v>
      </c>
      <c r="F8" s="26">
        <v>3.5268271199956551</v>
      </c>
    </row>
    <row r="9" spans="1:10" x14ac:dyDescent="0.25">
      <c r="A9" s="389"/>
      <c r="B9" s="36">
        <v>7</v>
      </c>
      <c r="C9" s="217">
        <v>5.1881844179217049</v>
      </c>
      <c r="D9" s="26">
        <v>2.0841037034858854</v>
      </c>
      <c r="E9" s="26">
        <v>-1.9650364093921715</v>
      </c>
      <c r="F9" s="26">
        <v>4.0491401128780566</v>
      </c>
    </row>
    <row r="10" spans="1:10" x14ac:dyDescent="0.25">
      <c r="A10" s="389"/>
      <c r="B10" s="36">
        <v>8</v>
      </c>
      <c r="C10" s="217">
        <v>5.1881844179217049</v>
      </c>
      <c r="D10" s="26">
        <v>2.0738174548761767</v>
      </c>
      <c r="E10" s="26">
        <v>-1.0043830429403546</v>
      </c>
      <c r="F10" s="26">
        <v>3.0782004978165314</v>
      </c>
    </row>
    <row r="11" spans="1:10" x14ac:dyDescent="0.25">
      <c r="A11" s="389"/>
      <c r="B11" s="36">
        <v>9</v>
      </c>
      <c r="C11" s="217">
        <v>5.1881844179217049</v>
      </c>
      <c r="D11" s="26">
        <v>1.4426964117364394</v>
      </c>
      <c r="E11" s="26">
        <v>-0.54042508312942072</v>
      </c>
      <c r="F11" s="26">
        <v>1.98312149486586</v>
      </c>
    </row>
    <row r="12" spans="1:10" x14ac:dyDescent="0.25">
      <c r="A12" s="389"/>
      <c r="B12" s="36">
        <v>10</v>
      </c>
      <c r="C12" s="217">
        <v>5.1881844179217049</v>
      </c>
      <c r="D12" s="26">
        <v>1.3945466834548355</v>
      </c>
      <c r="E12" s="26">
        <v>-0.64996319395625912</v>
      </c>
      <c r="F12" s="26">
        <v>2.0445098774110946</v>
      </c>
    </row>
    <row r="13" spans="1:10" x14ac:dyDescent="0.25">
      <c r="A13" s="389"/>
      <c r="B13" s="36">
        <v>11</v>
      </c>
      <c r="C13" s="217">
        <v>5.1881844179217049</v>
      </c>
      <c r="D13" s="26">
        <v>2.0974730154818131</v>
      </c>
      <c r="E13" s="26">
        <v>-1.157600765115445</v>
      </c>
      <c r="F13" s="26">
        <v>3.2550737805972578</v>
      </c>
    </row>
    <row r="14" spans="1:10" x14ac:dyDescent="0.25">
      <c r="A14" s="390"/>
      <c r="B14" s="36">
        <v>12</v>
      </c>
      <c r="C14" s="217">
        <v>5.1881844179217049</v>
      </c>
      <c r="D14" s="26">
        <v>2.1305010280441863</v>
      </c>
      <c r="E14" s="26">
        <v>-2.0112745373801157</v>
      </c>
      <c r="F14" s="26">
        <v>4.141775565424302</v>
      </c>
    </row>
    <row r="15" spans="1:10" x14ac:dyDescent="0.25">
      <c r="A15" s="388">
        <v>2023</v>
      </c>
      <c r="B15" s="36">
        <v>1</v>
      </c>
      <c r="C15" s="217">
        <v>5.1881844179217049</v>
      </c>
      <c r="D15" s="26">
        <v>21.627020873927751</v>
      </c>
      <c r="E15" s="26">
        <v>-1.2869978632987349</v>
      </c>
      <c r="F15" s="26">
        <v>22.914018737226485</v>
      </c>
    </row>
    <row r="16" spans="1:10" x14ac:dyDescent="0.25">
      <c r="A16" s="389"/>
      <c r="B16" s="36">
        <v>2</v>
      </c>
      <c r="C16" s="217">
        <v>5.1881844179217049</v>
      </c>
      <c r="D16" s="26">
        <v>13.733225647855045</v>
      </c>
      <c r="E16" s="26">
        <v>-1.7220449620284735</v>
      </c>
      <c r="F16" s="26">
        <v>15.455270609883518</v>
      </c>
    </row>
    <row r="17" spans="1:20" x14ac:dyDescent="0.25">
      <c r="A17" s="389"/>
      <c r="B17" s="36">
        <v>3</v>
      </c>
      <c r="C17" s="217">
        <v>5.1881844179217049</v>
      </c>
      <c r="D17" s="26">
        <v>12.777311930347372</v>
      </c>
      <c r="E17" s="26">
        <v>-1.8928676222163825</v>
      </c>
      <c r="F17" s="26">
        <v>14.670179552563754</v>
      </c>
    </row>
    <row r="18" spans="1:20" x14ac:dyDescent="0.25">
      <c r="A18" s="389"/>
      <c r="B18" s="36">
        <v>4</v>
      </c>
      <c r="C18" s="217">
        <v>5.1881844179217049</v>
      </c>
      <c r="D18" s="26">
        <v>11.026495849193132</v>
      </c>
      <c r="E18" s="26">
        <v>-1.7439782160924704</v>
      </c>
      <c r="F18" s="26">
        <v>12.770474065285603</v>
      </c>
    </row>
    <row r="19" spans="1:20" x14ac:dyDescent="0.25">
      <c r="A19" s="389"/>
      <c r="B19" s="36">
        <v>5</v>
      </c>
      <c r="C19" s="217">
        <v>5.1881844179217049</v>
      </c>
      <c r="D19" s="26">
        <v>9.7874845122482235</v>
      </c>
      <c r="E19" s="26">
        <v>-2.0286961654688347</v>
      </c>
      <c r="F19" s="26">
        <v>11.816180677717059</v>
      </c>
    </row>
    <row r="20" spans="1:20" x14ac:dyDescent="0.25">
      <c r="A20" s="389"/>
      <c r="B20" s="36">
        <v>6</v>
      </c>
      <c r="C20" s="217">
        <v>5.1881844179217049</v>
      </c>
      <c r="D20" s="26">
        <v>9.1718409998750658</v>
      </c>
      <c r="E20" s="26">
        <v>-2.1043197287434467</v>
      </c>
      <c r="F20" s="26">
        <v>11.276160728618512</v>
      </c>
    </row>
    <row r="21" spans="1:20" x14ac:dyDescent="0.25">
      <c r="A21" s="389"/>
      <c r="B21" s="36">
        <v>7</v>
      </c>
      <c r="C21" s="217">
        <v>5.1881844179217049</v>
      </c>
      <c r="D21" s="26">
        <v>9.0464360190445667</v>
      </c>
      <c r="E21" s="26">
        <v>-2.4449455594896863</v>
      </c>
      <c r="F21" s="26">
        <v>11.491381578534252</v>
      </c>
      <c r="Q21" s="331" t="s">
        <v>0</v>
      </c>
      <c r="R21" s="331"/>
      <c r="S21" s="331"/>
      <c r="T21" s="331"/>
    </row>
    <row r="22" spans="1:20" x14ac:dyDescent="0.25">
      <c r="A22" s="389"/>
      <c r="B22" s="36">
        <v>8</v>
      </c>
      <c r="C22" s="217">
        <v>5.1881844179217049</v>
      </c>
      <c r="D22" s="26">
        <v>7.5253187501181422</v>
      </c>
      <c r="E22" s="26">
        <v>-2.5979409272084624</v>
      </c>
      <c r="F22" s="26">
        <v>10.123259677326605</v>
      </c>
    </row>
    <row r="23" spans="1:20" x14ac:dyDescent="0.25">
      <c r="A23" s="389"/>
      <c r="B23" s="36">
        <v>9</v>
      </c>
      <c r="C23" s="217">
        <v>5.1881844179217049</v>
      </c>
      <c r="D23" s="26">
        <v>7.4273309404911547</v>
      </c>
      <c r="E23" s="26">
        <v>-2.3030130572124183</v>
      </c>
      <c r="F23" s="26">
        <v>9.7303439977035726</v>
      </c>
    </row>
    <row r="24" spans="1:20" x14ac:dyDescent="0.25">
      <c r="A24" s="389"/>
      <c r="B24" s="36">
        <v>10</v>
      </c>
      <c r="C24" s="217">
        <v>5.1881844179217049</v>
      </c>
      <c r="D24" s="26">
        <v>7.1722216361091444</v>
      </c>
      <c r="E24" s="26">
        <v>-2.2331208565227314</v>
      </c>
      <c r="F24" s="26">
        <v>9.4053424926318758</v>
      </c>
    </row>
    <row r="25" spans="1:20" x14ac:dyDescent="0.25">
      <c r="A25" s="389"/>
      <c r="B25" s="36">
        <v>11</v>
      </c>
      <c r="C25" s="217">
        <v>5.1881844179217049</v>
      </c>
      <c r="D25" s="26">
        <v>7.8574631535266857</v>
      </c>
      <c r="E25" s="26">
        <v>-1.3805436113015899</v>
      </c>
      <c r="F25" s="26">
        <v>9.2380067648282758</v>
      </c>
    </row>
    <row r="26" spans="1:20" x14ac:dyDescent="0.25">
      <c r="A26" s="390"/>
      <c r="B26" s="36">
        <v>12</v>
      </c>
      <c r="C26" s="217">
        <v>5.1881844179217049</v>
      </c>
      <c r="D26" s="26">
        <v>7.8026403805322468</v>
      </c>
      <c r="E26" s="26">
        <v>-1.2109783174889597</v>
      </c>
      <c r="F26" s="26">
        <v>9.0136186980212063</v>
      </c>
    </row>
    <row r="27" spans="1:20" x14ac:dyDescent="0.25">
      <c r="A27" s="388">
        <v>2024</v>
      </c>
      <c r="B27" s="36">
        <v>1</v>
      </c>
      <c r="C27" s="217">
        <v>5.1881844179217049</v>
      </c>
      <c r="D27" s="26">
        <v>3.9509429344529363</v>
      </c>
      <c r="E27" s="26">
        <v>-0.24838079984960665</v>
      </c>
      <c r="F27" s="26">
        <v>4.1993237343025429</v>
      </c>
    </row>
    <row r="28" spans="1:20" x14ac:dyDescent="0.25">
      <c r="A28" s="449"/>
      <c r="B28" s="36">
        <v>2</v>
      </c>
      <c r="C28" s="32">
        <v>5.1881844179217049</v>
      </c>
      <c r="D28" s="26">
        <v>4.7376489819063057</v>
      </c>
      <c r="E28" s="26">
        <v>0.82793877261712256</v>
      </c>
      <c r="F28" s="26">
        <v>3.9097102092891833</v>
      </c>
    </row>
    <row r="29" spans="1:20" x14ac:dyDescent="0.25">
      <c r="A29" s="449"/>
      <c r="B29" s="36">
        <v>3</v>
      </c>
      <c r="C29" s="32">
        <v>5.1881844179217049</v>
      </c>
      <c r="D29" s="26">
        <v>4.9461654021027472</v>
      </c>
      <c r="E29" s="26">
        <v>2.1488802854002307</v>
      </c>
      <c r="F29" s="26">
        <v>2.7972851167025166</v>
      </c>
    </row>
    <row r="30" spans="1:20" x14ac:dyDescent="0.25">
      <c r="A30" s="449"/>
      <c r="B30" s="36">
        <v>4</v>
      </c>
      <c r="C30" s="32">
        <v>5.1881844179217049</v>
      </c>
      <c r="D30" s="26">
        <v>5.2792418556334058</v>
      </c>
      <c r="E30" s="26">
        <v>1.9811220789307782</v>
      </c>
      <c r="F30" s="26">
        <v>3.2981197767026273</v>
      </c>
    </row>
    <row r="31" spans="1:20" x14ac:dyDescent="0.25">
      <c r="A31" s="428"/>
      <c r="B31" s="36">
        <v>5</v>
      </c>
      <c r="C31" s="32">
        <v>5.1881844179217049</v>
      </c>
      <c r="D31" s="26">
        <v>5.247505263273748</v>
      </c>
      <c r="E31" s="26">
        <v>2.7340001699605398</v>
      </c>
      <c r="F31" s="26">
        <v>2.5135050933132077</v>
      </c>
    </row>
    <row r="32" spans="1:20" x14ac:dyDescent="0.25">
      <c r="A32" s="428"/>
      <c r="B32" s="36">
        <v>6</v>
      </c>
      <c r="C32" s="32">
        <v>5.1881844179217049</v>
      </c>
      <c r="D32" s="26">
        <v>5.6392816803780477</v>
      </c>
      <c r="E32" s="26">
        <v>2.810197166362367</v>
      </c>
      <c r="F32" s="26">
        <v>2.8290845140156802</v>
      </c>
    </row>
    <row r="33" spans="1:6" x14ac:dyDescent="0.25">
      <c r="A33" s="429"/>
      <c r="B33" s="36">
        <v>7</v>
      </c>
      <c r="C33" s="32">
        <v>5.1881844179217049</v>
      </c>
      <c r="D33" s="26">
        <v>5.8754090660172311</v>
      </c>
      <c r="E33" s="26">
        <v>2.5092878207068732</v>
      </c>
      <c r="F33" s="26">
        <v>3.3661212453103579</v>
      </c>
    </row>
    <row r="34" spans="1:6" x14ac:dyDescent="0.25">
      <c r="A34" s="108"/>
      <c r="B34" s="108"/>
      <c r="C34"/>
    </row>
    <row r="35" spans="1:6" x14ac:dyDescent="0.25">
      <c r="A35" s="108"/>
      <c r="B35" s="108"/>
      <c r="C35"/>
    </row>
    <row r="36" spans="1:6" x14ac:dyDescent="0.25">
      <c r="A36" s="108"/>
      <c r="B36" s="108"/>
      <c r="C36"/>
    </row>
    <row r="37" spans="1:6" x14ac:dyDescent="0.25">
      <c r="A37" s="108"/>
      <c r="B37" s="108"/>
      <c r="C37"/>
    </row>
    <row r="38" spans="1:6" x14ac:dyDescent="0.25">
      <c r="A38" s="108"/>
      <c r="B38" s="108"/>
      <c r="C38"/>
    </row>
    <row r="39" spans="1:6" x14ac:dyDescent="0.25">
      <c r="A39" s="108"/>
      <c r="B39" s="108"/>
      <c r="C39"/>
    </row>
    <row r="40" spans="1:6" x14ac:dyDescent="0.25">
      <c r="A40" s="108"/>
      <c r="B40" s="108"/>
      <c r="C40"/>
    </row>
    <row r="41" spans="1:6" x14ac:dyDescent="0.25">
      <c r="A41" s="108"/>
      <c r="B41" s="108"/>
      <c r="C41"/>
    </row>
    <row r="42" spans="1:6" x14ac:dyDescent="0.25">
      <c r="A42" s="108"/>
      <c r="B42" s="108"/>
      <c r="C42"/>
    </row>
    <row r="43" spans="1:6" x14ac:dyDescent="0.25">
      <c r="A43" s="108"/>
      <c r="B43" s="108"/>
      <c r="C43"/>
    </row>
    <row r="44" spans="1:6" x14ac:dyDescent="0.25">
      <c r="A44" s="108"/>
      <c r="B44" s="108"/>
      <c r="C44"/>
    </row>
  </sheetData>
  <mergeCells count="8">
    <mergeCell ref="A27:A33"/>
    <mergeCell ref="A3:A14"/>
    <mergeCell ref="A15:A26"/>
    <mergeCell ref="B1:J1"/>
    <mergeCell ref="Q21:T21"/>
    <mergeCell ref="G2:J2"/>
    <mergeCell ref="G3:J3"/>
    <mergeCell ref="G4:J4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G3:G4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S29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0.5703125" style="81" customWidth="1"/>
    <col min="2" max="2" width="8.140625" style="81" customWidth="1"/>
    <col min="3" max="3" width="17.140625" style="81" customWidth="1"/>
    <col min="4" max="5" width="20.85546875" style="125" customWidth="1"/>
    <col min="6" max="6" width="8.42578125" style="125" customWidth="1"/>
    <col min="7" max="7" width="8.28515625" style="125" customWidth="1"/>
    <col min="8" max="8" width="8.42578125" style="125" customWidth="1"/>
    <col min="9" max="9" width="8.5703125" style="125" customWidth="1"/>
    <col min="10" max="10" width="1.5703125" style="57" customWidth="1"/>
    <col min="11" max="11" width="4.5703125" style="125" customWidth="1"/>
    <col min="12" max="18" width="6.28515625" style="125" customWidth="1"/>
    <col min="19" max="19" width="6" style="125" customWidth="1"/>
    <col min="20" max="20" width="5.42578125" style="125" customWidth="1"/>
    <col min="21" max="21" width="6.85546875" style="125" customWidth="1"/>
    <col min="22" max="16384" width="9.140625" style="125"/>
  </cols>
  <sheetData>
    <row r="1" spans="1:9" x14ac:dyDescent="0.25">
      <c r="A1" s="150" t="s">
        <v>20</v>
      </c>
      <c r="B1" s="347" t="str">
        <f>INDEX(Содержание!$B$3:$G$44,MATCH(A1,Содержание!$A$3:$A$44,0),1)</f>
        <v>Источники финансирования потребительского спроса в реальном выражении, в % г/г</v>
      </c>
      <c r="C1" s="348"/>
      <c r="D1" s="348"/>
      <c r="E1" s="348"/>
      <c r="F1" s="348"/>
      <c r="G1" s="348"/>
      <c r="H1" s="348"/>
      <c r="I1" s="348"/>
    </row>
    <row r="2" spans="1:9" ht="53.25" customHeight="1" x14ac:dyDescent="0.25">
      <c r="A2" s="149" t="s">
        <v>30</v>
      </c>
      <c r="B2" s="151" t="s">
        <v>31</v>
      </c>
      <c r="C2" s="31" t="s">
        <v>199</v>
      </c>
      <c r="D2" s="31" t="s">
        <v>183</v>
      </c>
      <c r="E2" s="31" t="s">
        <v>182</v>
      </c>
      <c r="F2" s="330" t="s">
        <v>32</v>
      </c>
      <c r="G2" s="330"/>
      <c r="H2" s="330"/>
      <c r="I2" s="330"/>
    </row>
    <row r="3" spans="1:9" ht="13.5" customHeight="1" x14ac:dyDescent="0.25">
      <c r="A3" s="382">
        <v>2019</v>
      </c>
      <c r="B3" s="219" t="s">
        <v>143</v>
      </c>
      <c r="C3" s="221">
        <v>5.2000000000000028</v>
      </c>
      <c r="D3" s="221">
        <v>14.319990761589537</v>
      </c>
      <c r="E3" s="26">
        <v>14.185864714396686</v>
      </c>
      <c r="F3" s="450" t="s">
        <v>62</v>
      </c>
      <c r="G3" s="451"/>
      <c r="H3" s="451"/>
      <c r="I3" s="452"/>
    </row>
    <row r="4" spans="1:9" ht="15.75" customHeight="1" x14ac:dyDescent="0.25">
      <c r="A4" s="382"/>
      <c r="B4" s="219" t="s">
        <v>144</v>
      </c>
      <c r="C4" s="221">
        <v>8.9000000000000057</v>
      </c>
      <c r="D4" s="221">
        <v>14.276163191214806</v>
      </c>
      <c r="E4" s="26">
        <v>13.173028113656216</v>
      </c>
      <c r="F4" s="342" t="s">
        <v>34</v>
      </c>
      <c r="G4" s="346"/>
      <c r="H4" s="346"/>
      <c r="I4" s="346"/>
    </row>
    <row r="5" spans="1:9" ht="13.5" customHeight="1" x14ac:dyDescent="0.25">
      <c r="A5" s="382"/>
      <c r="B5" s="219" t="s">
        <v>145</v>
      </c>
      <c r="C5" s="221">
        <v>12</v>
      </c>
      <c r="D5" s="221">
        <v>25.515589337153315</v>
      </c>
      <c r="E5" s="26">
        <v>2.6928451411014436</v>
      </c>
    </row>
    <row r="6" spans="1:9" ht="13.5" customHeight="1" x14ac:dyDescent="0.25">
      <c r="A6" s="382"/>
      <c r="B6" s="219" t="s">
        <v>146</v>
      </c>
      <c r="C6" s="221">
        <v>9.9000000000000057</v>
      </c>
      <c r="D6" s="221">
        <v>37.448960150435681</v>
      </c>
      <c r="E6" s="26">
        <v>1.5983553029201403</v>
      </c>
      <c r="F6" s="218"/>
      <c r="G6" s="218"/>
      <c r="H6" s="218"/>
      <c r="I6" s="218"/>
    </row>
    <row r="7" spans="1:9" ht="13.5" customHeight="1" x14ac:dyDescent="0.25">
      <c r="A7" s="382">
        <v>2020</v>
      </c>
      <c r="B7" s="219" t="s">
        <v>143</v>
      </c>
      <c r="C7" s="221">
        <v>12.200000000000003</v>
      </c>
      <c r="D7" s="221">
        <v>17.721113128428655</v>
      </c>
      <c r="E7" s="26">
        <v>7.1903189481171665</v>
      </c>
      <c r="F7" s="218"/>
      <c r="G7" s="218"/>
      <c r="H7" s="218"/>
      <c r="I7" s="218"/>
    </row>
    <row r="8" spans="1:9" ht="13.5" customHeight="1" x14ac:dyDescent="0.25">
      <c r="A8" s="382"/>
      <c r="B8" s="219" t="s">
        <v>144</v>
      </c>
      <c r="C8" s="221">
        <v>6.5</v>
      </c>
      <c r="D8" s="221">
        <v>-53.793947202153468</v>
      </c>
      <c r="E8" s="26">
        <v>12.160635538266007</v>
      </c>
      <c r="F8" s="218"/>
      <c r="G8" s="218"/>
      <c r="H8" s="218"/>
      <c r="I8" s="218"/>
    </row>
    <row r="9" spans="1:9" ht="12" customHeight="1" x14ac:dyDescent="0.25">
      <c r="A9" s="382"/>
      <c r="B9" s="219" t="s">
        <v>145</v>
      </c>
      <c r="C9" s="221">
        <v>-9.9999999999994316E-2</v>
      </c>
      <c r="D9" s="221">
        <v>-26.866640499198937</v>
      </c>
      <c r="E9" s="26">
        <v>10.537214767847232</v>
      </c>
      <c r="F9" s="218"/>
      <c r="G9" s="218"/>
      <c r="H9" s="218"/>
      <c r="I9" s="218"/>
    </row>
    <row r="10" spans="1:9" ht="12" customHeight="1" x14ac:dyDescent="0.25">
      <c r="A10" s="382"/>
      <c r="B10" s="219" t="s">
        <v>146</v>
      </c>
      <c r="C10" s="221">
        <v>6.5</v>
      </c>
      <c r="D10" s="221">
        <v>-11.747433755490079</v>
      </c>
      <c r="E10" s="26">
        <v>11.775321326956728</v>
      </c>
      <c r="F10" s="218"/>
      <c r="G10" s="218"/>
      <c r="H10" s="218"/>
      <c r="I10" s="218"/>
    </row>
    <row r="11" spans="1:9" ht="15.75" customHeight="1" x14ac:dyDescent="0.25">
      <c r="A11" s="382">
        <v>2021</v>
      </c>
      <c r="B11" s="219" t="s">
        <v>143</v>
      </c>
      <c r="C11" s="221">
        <v>7.4000000000000057</v>
      </c>
      <c r="D11" s="221">
        <v>8.8774458720810969</v>
      </c>
      <c r="E11" s="26">
        <v>4.2172570736963735</v>
      </c>
      <c r="F11" s="218"/>
      <c r="G11" s="218"/>
      <c r="H11" s="218"/>
      <c r="I11" s="218"/>
    </row>
    <row r="12" spans="1:9" ht="14.25" customHeight="1" x14ac:dyDescent="0.25">
      <c r="A12" s="382"/>
      <c r="B12" s="219" t="s">
        <v>144</v>
      </c>
      <c r="C12" s="221">
        <v>10.400000000000006</v>
      </c>
      <c r="D12" s="221">
        <v>192.93002901963206</v>
      </c>
      <c r="E12" s="26">
        <v>-4.7945960322024916E-2</v>
      </c>
      <c r="F12" s="218"/>
      <c r="G12" s="218"/>
      <c r="H12" s="218"/>
      <c r="I12" s="218"/>
    </row>
    <row r="13" spans="1:9" ht="11.25" customHeight="1" x14ac:dyDescent="0.25">
      <c r="A13" s="382"/>
      <c r="B13" s="219" t="s">
        <v>145</v>
      </c>
      <c r="C13" s="221">
        <v>9.7999999999999972</v>
      </c>
      <c r="D13" s="221">
        <v>91.594537240928418</v>
      </c>
      <c r="E13" s="26">
        <v>-1.9003787985246561</v>
      </c>
      <c r="F13" s="218"/>
      <c r="G13" s="218"/>
      <c r="H13" s="218"/>
      <c r="I13" s="218"/>
    </row>
    <row r="14" spans="1:9" ht="13.5" customHeight="1" x14ac:dyDescent="0.25">
      <c r="A14" s="382"/>
      <c r="B14" s="219" t="s">
        <v>146</v>
      </c>
      <c r="C14" s="221">
        <v>8.7000000000000028</v>
      </c>
      <c r="D14" s="221">
        <v>68.449510601877648</v>
      </c>
      <c r="E14" s="26">
        <v>-1.2213605134875536</v>
      </c>
    </row>
    <row r="15" spans="1:9" x14ac:dyDescent="0.25">
      <c r="A15" s="382">
        <v>2022</v>
      </c>
      <c r="B15" s="219" t="s">
        <v>143</v>
      </c>
      <c r="C15" s="221">
        <v>12.700000000000003</v>
      </c>
      <c r="D15" s="221">
        <v>18.369056895730694</v>
      </c>
      <c r="E15" s="26">
        <v>-1.6534387822303387</v>
      </c>
    </row>
    <row r="16" spans="1:9" x14ac:dyDescent="0.25">
      <c r="A16" s="382"/>
      <c r="B16" s="219" t="s">
        <v>144</v>
      </c>
      <c r="C16" s="221">
        <v>8.9000000000000057</v>
      </c>
      <c r="D16" s="221">
        <v>1.5277913963406888</v>
      </c>
      <c r="E16" s="26">
        <v>-0.16441572503062218</v>
      </c>
    </row>
    <row r="17" spans="1:19" x14ac:dyDescent="0.25">
      <c r="A17" s="382"/>
      <c r="B17" s="219" t="s">
        <v>145</v>
      </c>
      <c r="C17" s="221">
        <v>5.7999999999999972</v>
      </c>
      <c r="D17" s="221">
        <v>3.9333651254974029</v>
      </c>
      <c r="E17" s="26">
        <v>-4.4182966440476861</v>
      </c>
      <c r="F17" s="81"/>
    </row>
    <row r="18" spans="1:19" x14ac:dyDescent="0.25">
      <c r="A18" s="382"/>
      <c r="B18" s="219" t="s">
        <v>146</v>
      </c>
      <c r="C18" s="221">
        <v>2.7999999999999972</v>
      </c>
      <c r="D18" s="221">
        <v>-7.803513668262525</v>
      </c>
      <c r="E18" s="26">
        <v>-1.128445283033443</v>
      </c>
    </row>
    <row r="19" spans="1:19" x14ac:dyDescent="0.25">
      <c r="A19" s="388">
        <v>2023</v>
      </c>
      <c r="B19" s="220" t="s">
        <v>143</v>
      </c>
      <c r="C19" s="221">
        <v>-0.59999999999999432</v>
      </c>
      <c r="D19" s="221">
        <v>15.98655975046799</v>
      </c>
      <c r="E19" s="26">
        <v>-1.2179770981737619</v>
      </c>
    </row>
    <row r="20" spans="1:19" x14ac:dyDescent="0.25">
      <c r="A20" s="389"/>
      <c r="B20" s="220" t="s">
        <v>144</v>
      </c>
      <c r="C20" s="221">
        <v>1.2</v>
      </c>
      <c r="D20" s="221">
        <v>21.954927755668123</v>
      </c>
      <c r="E20" s="26">
        <v>-1.7336791370643141</v>
      </c>
    </row>
    <row r="21" spans="1:19" x14ac:dyDescent="0.25">
      <c r="A21" s="389"/>
      <c r="B21" s="220" t="s">
        <v>145</v>
      </c>
      <c r="C21" s="222">
        <v>3.5</v>
      </c>
      <c r="D21" s="222">
        <v>25.008565579878692</v>
      </c>
      <c r="E21" s="26">
        <v>5.2194560405920356</v>
      </c>
    </row>
    <row r="22" spans="1:19" x14ac:dyDescent="0.25">
      <c r="A22" s="390"/>
      <c r="B22" s="220" t="s">
        <v>146</v>
      </c>
      <c r="C22" s="222">
        <v>5.3</v>
      </c>
      <c r="D22" s="222">
        <v>29.493247858106599</v>
      </c>
      <c r="E22" s="26">
        <v>4.2656725650929985</v>
      </c>
    </row>
    <row r="23" spans="1:19" x14ac:dyDescent="0.25">
      <c r="A23" s="382">
        <v>2024</v>
      </c>
      <c r="B23" s="220" t="s">
        <v>143</v>
      </c>
      <c r="C23" s="222">
        <v>2.7</v>
      </c>
      <c r="D23" s="222">
        <v>32.109011023585026</v>
      </c>
      <c r="E23" s="26">
        <v>5.1870965515027763</v>
      </c>
    </row>
    <row r="24" spans="1:19" x14ac:dyDescent="0.25">
      <c r="A24" s="381"/>
      <c r="B24" s="220" t="s">
        <v>144</v>
      </c>
      <c r="C24" s="222">
        <v>1.7</v>
      </c>
      <c r="D24" s="222">
        <v>16</v>
      </c>
      <c r="E24" s="26">
        <v>5.9245521450193479</v>
      </c>
    </row>
    <row r="29" spans="1:19" x14ac:dyDescent="0.25">
      <c r="P29" s="331" t="s">
        <v>0</v>
      </c>
      <c r="Q29" s="331"/>
      <c r="R29" s="331"/>
      <c r="S29" s="331"/>
    </row>
  </sheetData>
  <mergeCells count="11">
    <mergeCell ref="P29:S29"/>
    <mergeCell ref="B1:I1"/>
    <mergeCell ref="F2:I2"/>
    <mergeCell ref="A15:A18"/>
    <mergeCell ref="F3:I3"/>
    <mergeCell ref="F4:I4"/>
    <mergeCell ref="A19:A22"/>
    <mergeCell ref="A7:A10"/>
    <mergeCell ref="A11:A14"/>
    <mergeCell ref="A3:A6"/>
    <mergeCell ref="A23:A24"/>
  </mergeCells>
  <hyperlinks>
    <hyperlink ref="P29:S2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F3:F4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F26" sqref="F26"/>
    </sheetView>
  </sheetViews>
  <sheetFormatPr defaultColWidth="9.140625" defaultRowHeight="15" x14ac:dyDescent="0.25"/>
  <cols>
    <col min="1" max="1" width="10.5703125" style="81" customWidth="1"/>
    <col min="2" max="2" width="8.140625" style="81" customWidth="1"/>
    <col min="3" max="3" width="17.140625" style="81" customWidth="1"/>
    <col min="4" max="4" width="20.85546875" style="125" customWidth="1"/>
    <col min="5" max="5" width="8.42578125" style="125" customWidth="1"/>
    <col min="6" max="6" width="8.28515625" style="125" customWidth="1"/>
    <col min="7" max="7" width="8.42578125" style="125" customWidth="1"/>
    <col min="8" max="8" width="8.5703125" style="125" customWidth="1"/>
    <col min="9" max="9" width="1.5703125" style="57" customWidth="1"/>
    <col min="10" max="10" width="4.5703125" style="125" customWidth="1"/>
    <col min="11" max="17" width="6.28515625" style="125" customWidth="1"/>
    <col min="18" max="18" width="6" style="125" customWidth="1"/>
    <col min="19" max="19" width="5.42578125" style="125" customWidth="1"/>
    <col min="20" max="20" width="6.85546875" style="125" customWidth="1"/>
    <col min="21" max="16384" width="9.140625" style="125"/>
  </cols>
  <sheetData>
    <row r="1" spans="1:8" x14ac:dyDescent="0.25">
      <c r="A1" s="243" t="s">
        <v>21</v>
      </c>
      <c r="B1" s="347" t="str">
        <f>INDEX(Содержание!$B$3:$G$44,MATCH(A1,Содержание!$A$3:$A$44,0),1)</f>
        <v>Количество обслуженных отдыхающих местами размещения (зоны отдыха, отели и пр.) по личным целям поездки, сезонно-скорректированные, тыс. чел</v>
      </c>
      <c r="C1" s="348"/>
      <c r="D1" s="348"/>
      <c r="E1" s="348"/>
      <c r="F1" s="348"/>
      <c r="G1" s="348"/>
      <c r="H1" s="348"/>
    </row>
    <row r="2" spans="1:8" ht="53.25" customHeight="1" x14ac:dyDescent="0.25">
      <c r="A2" s="245" t="s">
        <v>30</v>
      </c>
      <c r="B2" s="246" t="s">
        <v>31</v>
      </c>
      <c r="C2" s="31" t="s">
        <v>216</v>
      </c>
      <c r="D2" s="31" t="s">
        <v>217</v>
      </c>
      <c r="E2" s="330" t="s">
        <v>32</v>
      </c>
      <c r="F2" s="330"/>
      <c r="G2" s="330"/>
      <c r="H2" s="330"/>
    </row>
    <row r="3" spans="1:8" ht="13.5" customHeight="1" x14ac:dyDescent="0.25">
      <c r="A3" s="382">
        <v>2019</v>
      </c>
      <c r="B3" s="219" t="s">
        <v>143</v>
      </c>
      <c r="C3" s="26">
        <v>64.207802007020703</v>
      </c>
      <c r="D3" s="26">
        <v>736.22820069062607</v>
      </c>
      <c r="E3" s="451" t="s">
        <v>62</v>
      </c>
      <c r="F3" s="451"/>
      <c r="G3" s="451"/>
      <c r="H3" s="452"/>
    </row>
    <row r="4" spans="1:8" ht="15.75" customHeight="1" x14ac:dyDescent="0.25">
      <c r="A4" s="382"/>
      <c r="B4" s="219" t="s">
        <v>144</v>
      </c>
      <c r="C4" s="26">
        <v>86.181667077395502</v>
      </c>
      <c r="D4" s="26">
        <v>814.90912747052903</v>
      </c>
      <c r="E4" s="342" t="s">
        <v>34</v>
      </c>
      <c r="F4" s="346"/>
      <c r="G4" s="346"/>
      <c r="H4" s="346"/>
    </row>
    <row r="5" spans="1:8" ht="13.5" customHeight="1" x14ac:dyDescent="0.25">
      <c r="A5" s="382"/>
      <c r="B5" s="219" t="s">
        <v>145</v>
      </c>
      <c r="C5" s="26">
        <v>82.831674066541908</v>
      </c>
      <c r="D5" s="26">
        <v>880.62919219919399</v>
      </c>
    </row>
    <row r="6" spans="1:8" ht="13.5" customHeight="1" x14ac:dyDescent="0.25">
      <c r="A6" s="382"/>
      <c r="B6" s="219" t="s">
        <v>146</v>
      </c>
      <c r="C6" s="26">
        <v>52.209130118320395</v>
      </c>
      <c r="D6" s="26">
        <v>771.86995053600606</v>
      </c>
      <c r="E6" s="218"/>
      <c r="F6" s="218"/>
      <c r="G6" s="218"/>
      <c r="H6" s="218"/>
    </row>
    <row r="7" spans="1:8" ht="13.5" customHeight="1" x14ac:dyDescent="0.25">
      <c r="A7" s="382">
        <v>2020</v>
      </c>
      <c r="B7" s="219" t="s">
        <v>143</v>
      </c>
      <c r="C7" s="26">
        <v>46.338834438211599</v>
      </c>
      <c r="D7" s="26">
        <v>680.08736297606504</v>
      </c>
      <c r="E7" s="218"/>
      <c r="F7" s="218"/>
      <c r="G7" s="218"/>
      <c r="H7" s="218"/>
    </row>
    <row r="8" spans="1:8" ht="13.5" customHeight="1" x14ac:dyDescent="0.25">
      <c r="A8" s="382"/>
      <c r="B8" s="219" t="s">
        <v>144</v>
      </c>
      <c r="C8" s="26">
        <v>3.9660559253769003</v>
      </c>
      <c r="D8" s="26">
        <v>272.26141311689702</v>
      </c>
      <c r="E8" s="218"/>
      <c r="F8" s="218"/>
      <c r="G8" s="218"/>
      <c r="H8" s="218"/>
    </row>
    <row r="9" spans="1:8" ht="12" customHeight="1" x14ac:dyDescent="0.25">
      <c r="A9" s="382"/>
      <c r="B9" s="219" t="s">
        <v>145</v>
      </c>
      <c r="C9" s="26">
        <v>7.0520269396275896</v>
      </c>
      <c r="D9" s="26">
        <v>507.69333093560101</v>
      </c>
      <c r="E9" s="218"/>
      <c r="F9" s="218"/>
      <c r="G9" s="218"/>
      <c r="H9" s="218"/>
    </row>
    <row r="10" spans="1:8" ht="12" customHeight="1" x14ac:dyDescent="0.25">
      <c r="A10" s="382"/>
      <c r="B10" s="219" t="s">
        <v>146</v>
      </c>
      <c r="C10" s="26">
        <v>10.880775609098901</v>
      </c>
      <c r="D10" s="26">
        <v>676.02372841362501</v>
      </c>
      <c r="E10" s="218"/>
      <c r="F10" s="218"/>
      <c r="G10" s="218"/>
      <c r="H10" s="218"/>
    </row>
    <row r="11" spans="1:8" ht="15.75" customHeight="1" x14ac:dyDescent="0.25">
      <c r="A11" s="382">
        <v>2021</v>
      </c>
      <c r="B11" s="219" t="s">
        <v>143</v>
      </c>
      <c r="C11" s="26">
        <v>14.6699049489907</v>
      </c>
      <c r="D11" s="26">
        <v>759.96397991962908</v>
      </c>
      <c r="E11" s="218"/>
      <c r="F11" s="218"/>
      <c r="G11" s="218"/>
      <c r="H11" s="218"/>
    </row>
    <row r="12" spans="1:8" ht="14.25" customHeight="1" x14ac:dyDescent="0.25">
      <c r="A12" s="382"/>
      <c r="B12" s="219" t="s">
        <v>144</v>
      </c>
      <c r="C12" s="26">
        <v>16.315878325374001</v>
      </c>
      <c r="D12" s="26">
        <v>778.65501640740399</v>
      </c>
      <c r="E12" s="218"/>
      <c r="F12" s="218"/>
      <c r="G12" s="218"/>
      <c r="H12" s="218"/>
    </row>
    <row r="13" spans="1:8" ht="11.25" customHeight="1" x14ac:dyDescent="0.25">
      <c r="A13" s="382"/>
      <c r="B13" s="219" t="s">
        <v>145</v>
      </c>
      <c r="C13" s="26">
        <v>18.673042539829503</v>
      </c>
      <c r="D13" s="26">
        <v>788.71922809550597</v>
      </c>
      <c r="E13" s="218"/>
      <c r="F13" s="218"/>
      <c r="G13" s="218"/>
      <c r="H13" s="218"/>
    </row>
    <row r="14" spans="1:8" ht="13.5" customHeight="1" x14ac:dyDescent="0.25">
      <c r="A14" s="382"/>
      <c r="B14" s="219" t="s">
        <v>146</v>
      </c>
      <c r="C14" s="26">
        <v>26.663382589187801</v>
      </c>
      <c r="D14" s="26">
        <v>851.56868443286305</v>
      </c>
    </row>
    <row r="15" spans="1:8" x14ac:dyDescent="0.25">
      <c r="A15" s="382">
        <v>2022</v>
      </c>
      <c r="B15" s="219" t="s">
        <v>143</v>
      </c>
      <c r="C15" s="26">
        <v>38.278776704761704</v>
      </c>
      <c r="D15" s="26">
        <v>958.95526833606891</v>
      </c>
    </row>
    <row r="16" spans="1:8" x14ac:dyDescent="0.25">
      <c r="A16" s="382"/>
      <c r="B16" s="219" t="s">
        <v>144</v>
      </c>
      <c r="C16" s="26">
        <v>72.401284537950303</v>
      </c>
      <c r="D16" s="26">
        <v>1067.6517118944801</v>
      </c>
    </row>
    <row r="17" spans="1:18" x14ac:dyDescent="0.25">
      <c r="A17" s="382"/>
      <c r="B17" s="219" t="s">
        <v>145</v>
      </c>
      <c r="C17" s="26">
        <v>129.26081604707699</v>
      </c>
      <c r="D17" s="26">
        <v>1061.15812938403</v>
      </c>
      <c r="E17" s="81"/>
    </row>
    <row r="18" spans="1:18" x14ac:dyDescent="0.25">
      <c r="A18" s="382"/>
      <c r="B18" s="219" t="s">
        <v>146</v>
      </c>
      <c r="C18" s="26">
        <v>145.371060968639</v>
      </c>
      <c r="D18" s="26">
        <v>1130.9711539902401</v>
      </c>
    </row>
    <row r="19" spans="1:18" x14ac:dyDescent="0.25">
      <c r="A19" s="388">
        <v>2023</v>
      </c>
      <c r="B19" s="220" t="s">
        <v>143</v>
      </c>
      <c r="C19" s="26">
        <v>147.38190885646901</v>
      </c>
      <c r="D19" s="26">
        <v>1175.3116033701101</v>
      </c>
    </row>
    <row r="20" spans="1:18" x14ac:dyDescent="0.25">
      <c r="A20" s="389"/>
      <c r="B20" s="220" t="s">
        <v>144</v>
      </c>
      <c r="C20" s="26">
        <v>155.986988277449</v>
      </c>
      <c r="D20" s="26">
        <v>1276.64600295385</v>
      </c>
    </row>
    <row r="21" spans="1:18" x14ac:dyDescent="0.25">
      <c r="A21" s="389"/>
      <c r="B21" s="220" t="s">
        <v>145</v>
      </c>
      <c r="C21" s="26">
        <v>124.62723148753301</v>
      </c>
      <c r="D21" s="26">
        <v>1187.3072234944698</v>
      </c>
    </row>
    <row r="22" spans="1:18" x14ac:dyDescent="0.25">
      <c r="A22" s="390"/>
      <c r="B22" s="220" t="s">
        <v>146</v>
      </c>
      <c r="C22" s="26">
        <v>104.735446115467</v>
      </c>
      <c r="D22" s="26">
        <v>1220.3344292230599</v>
      </c>
    </row>
    <row r="23" spans="1:18" x14ac:dyDescent="0.25">
      <c r="A23" s="244">
        <v>2024</v>
      </c>
      <c r="B23" s="220" t="s">
        <v>143</v>
      </c>
      <c r="C23" s="26">
        <v>166.28935326763198</v>
      </c>
      <c r="D23" s="26">
        <v>1384.6199592279099</v>
      </c>
    </row>
    <row r="28" spans="1:18" x14ac:dyDescent="0.25">
      <c r="O28" s="331" t="s">
        <v>0</v>
      </c>
      <c r="P28" s="331"/>
      <c r="Q28" s="331"/>
      <c r="R28" s="331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E3:E4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12.140625" style="81" customWidth="1"/>
    <col min="2" max="2" width="7.5703125" style="81" customWidth="1"/>
    <col min="3" max="3" width="17.140625" style="81" customWidth="1"/>
    <col min="4" max="4" width="20.85546875" style="125" customWidth="1"/>
    <col min="5" max="5" width="8.42578125" style="125" customWidth="1"/>
    <col min="6" max="6" width="8.28515625" style="125" customWidth="1"/>
    <col min="7" max="7" width="8.42578125" style="125" customWidth="1"/>
    <col min="8" max="8" width="8.5703125" style="125" customWidth="1"/>
    <col min="9" max="9" width="1.5703125" style="57" customWidth="1"/>
    <col min="10" max="10" width="4.5703125" style="125" customWidth="1"/>
    <col min="11" max="17" width="6.28515625" style="125" customWidth="1"/>
    <col min="18" max="18" width="6" style="125" customWidth="1"/>
    <col min="19" max="19" width="5.42578125" style="125" customWidth="1"/>
    <col min="20" max="20" width="6.85546875" style="125" customWidth="1"/>
    <col min="21" max="16384" width="9.140625" style="125"/>
  </cols>
  <sheetData>
    <row r="1" spans="1:8" x14ac:dyDescent="0.25">
      <c r="A1" s="243" t="s">
        <v>97</v>
      </c>
      <c r="B1" s="347" t="str">
        <f>INDEX(Содержание!$B$3:$G$44,MATCH(A1,Содержание!$A$3:$A$44,0),1)</f>
        <v>Экспорт и импорт услуг по статье "Поездки", сезонно-скорректированные в млн. долл. США</v>
      </c>
      <c r="C1" s="348"/>
      <c r="D1" s="348"/>
      <c r="E1" s="348"/>
      <c r="F1" s="348"/>
      <c r="G1" s="348"/>
      <c r="H1" s="348"/>
    </row>
    <row r="2" spans="1:8" ht="53.25" customHeight="1" x14ac:dyDescent="0.25">
      <c r="A2" s="245" t="s">
        <v>30</v>
      </c>
      <c r="B2" s="246" t="s">
        <v>31</v>
      </c>
      <c r="C2" s="31" t="s">
        <v>218</v>
      </c>
      <c r="D2" s="31" t="s">
        <v>219</v>
      </c>
      <c r="E2" s="330" t="s">
        <v>32</v>
      </c>
      <c r="F2" s="330"/>
      <c r="G2" s="330"/>
      <c r="H2" s="330"/>
    </row>
    <row r="3" spans="1:8" ht="13.5" customHeight="1" x14ac:dyDescent="0.25">
      <c r="A3" s="382">
        <v>2019</v>
      </c>
      <c r="B3" s="219" t="s">
        <v>143</v>
      </c>
      <c r="C3" s="26">
        <v>617.809123675195</v>
      </c>
      <c r="D3" s="264">
        <v>446.681244302067</v>
      </c>
      <c r="E3" s="340" t="s">
        <v>38</v>
      </c>
      <c r="F3" s="341"/>
      <c r="G3" s="341"/>
      <c r="H3" s="342"/>
    </row>
    <row r="4" spans="1:8" ht="15.75" customHeight="1" x14ac:dyDescent="0.25">
      <c r="A4" s="382"/>
      <c r="B4" s="219" t="s">
        <v>144</v>
      </c>
      <c r="C4" s="227">
        <v>665.14135559854105</v>
      </c>
      <c r="D4" s="26">
        <v>475.19760358029299</v>
      </c>
      <c r="E4" s="453"/>
      <c r="F4" s="453"/>
      <c r="G4" s="453"/>
      <c r="H4" s="453"/>
    </row>
    <row r="5" spans="1:8" ht="13.5" customHeight="1" x14ac:dyDescent="0.25">
      <c r="A5" s="382"/>
      <c r="B5" s="219" t="s">
        <v>145</v>
      </c>
      <c r="C5" s="26">
        <v>679.91545869448203</v>
      </c>
      <c r="D5" s="265">
        <v>622.69865473423704</v>
      </c>
    </row>
    <row r="6" spans="1:8" ht="13.5" customHeight="1" x14ac:dyDescent="0.25">
      <c r="A6" s="382"/>
      <c r="B6" s="219" t="s">
        <v>146</v>
      </c>
      <c r="C6" s="26">
        <v>618.26880500941797</v>
      </c>
      <c r="D6" s="263">
        <v>509.01064547708302</v>
      </c>
      <c r="E6" s="218"/>
      <c r="F6" s="218"/>
      <c r="G6" s="218"/>
      <c r="H6" s="218"/>
    </row>
    <row r="7" spans="1:8" ht="13.5" customHeight="1" x14ac:dyDescent="0.25">
      <c r="A7" s="382">
        <v>2020</v>
      </c>
      <c r="B7" s="219" t="s">
        <v>143</v>
      </c>
      <c r="C7" s="26">
        <v>573.73016390345094</v>
      </c>
      <c r="D7" s="263">
        <v>553.40997029705102</v>
      </c>
      <c r="E7" s="218"/>
      <c r="F7" s="218"/>
      <c r="G7" s="218"/>
      <c r="H7" s="218"/>
    </row>
    <row r="8" spans="1:8" ht="13.5" customHeight="1" x14ac:dyDescent="0.25">
      <c r="A8" s="382"/>
      <c r="B8" s="219" t="s">
        <v>144</v>
      </c>
      <c r="C8" s="26">
        <v>20.762483501710602</v>
      </c>
      <c r="D8" s="263">
        <v>5.4105464845668001</v>
      </c>
      <c r="E8" s="218"/>
      <c r="F8" s="218"/>
      <c r="G8" s="218"/>
      <c r="H8" s="218"/>
    </row>
    <row r="9" spans="1:8" ht="12" customHeight="1" x14ac:dyDescent="0.25">
      <c r="A9" s="382"/>
      <c r="B9" s="219" t="s">
        <v>145</v>
      </c>
      <c r="C9" s="26">
        <v>123.52726063494799</v>
      </c>
      <c r="D9" s="263">
        <v>20.6889835146014</v>
      </c>
      <c r="E9" s="218"/>
      <c r="F9" s="218"/>
      <c r="G9" s="218"/>
      <c r="H9" s="218"/>
    </row>
    <row r="10" spans="1:8" ht="12" customHeight="1" x14ac:dyDescent="0.25">
      <c r="A10" s="382"/>
      <c r="B10" s="219" t="s">
        <v>146</v>
      </c>
      <c r="C10" s="26">
        <v>194.77680449675699</v>
      </c>
      <c r="D10" s="263">
        <v>31.3867376668559</v>
      </c>
      <c r="E10" s="218"/>
      <c r="F10" s="218"/>
      <c r="G10" s="218"/>
      <c r="H10" s="218"/>
    </row>
    <row r="11" spans="1:8" ht="12.75" customHeight="1" x14ac:dyDescent="0.25">
      <c r="A11" s="382">
        <v>2021</v>
      </c>
      <c r="B11" s="219" t="s">
        <v>143</v>
      </c>
      <c r="C11" s="26">
        <v>267.853361119608</v>
      </c>
      <c r="D11" s="263">
        <v>44.899528837400403</v>
      </c>
      <c r="E11" s="218"/>
      <c r="F11" s="218"/>
      <c r="G11" s="218"/>
      <c r="H11" s="218"/>
    </row>
    <row r="12" spans="1:8" ht="14.25" customHeight="1" x14ac:dyDescent="0.25">
      <c r="A12" s="382"/>
      <c r="B12" s="219" t="s">
        <v>144</v>
      </c>
      <c r="C12" s="26">
        <v>326.90722722411999</v>
      </c>
      <c r="D12" s="263">
        <v>64.2081350193519</v>
      </c>
      <c r="E12" s="218"/>
      <c r="F12" s="218"/>
      <c r="G12" s="218"/>
      <c r="H12" s="218"/>
    </row>
    <row r="13" spans="1:8" ht="11.25" customHeight="1" x14ac:dyDescent="0.25">
      <c r="A13" s="382"/>
      <c r="B13" s="219" t="s">
        <v>145</v>
      </c>
      <c r="C13" s="26">
        <v>457.42591746191198</v>
      </c>
      <c r="D13" s="263">
        <v>66.542787187890895</v>
      </c>
      <c r="E13" s="218"/>
      <c r="F13" s="218"/>
      <c r="G13" s="218"/>
      <c r="H13" s="218"/>
    </row>
    <row r="14" spans="1:8" ht="13.5" customHeight="1" x14ac:dyDescent="0.25">
      <c r="A14" s="382"/>
      <c r="B14" s="219" t="s">
        <v>146</v>
      </c>
      <c r="C14" s="26">
        <v>377.95201359376802</v>
      </c>
      <c r="D14" s="263">
        <v>77.008833524362402</v>
      </c>
    </row>
    <row r="15" spans="1:8" x14ac:dyDescent="0.25">
      <c r="A15" s="382">
        <v>2022</v>
      </c>
      <c r="B15" s="219" t="s">
        <v>143</v>
      </c>
      <c r="C15" s="26">
        <v>398.86171143993403</v>
      </c>
      <c r="D15" s="263">
        <v>79.337714080971196</v>
      </c>
    </row>
    <row r="16" spans="1:8" x14ac:dyDescent="0.25">
      <c r="A16" s="382"/>
      <c r="B16" s="219" t="s">
        <v>144</v>
      </c>
      <c r="C16" s="26">
        <v>616.83805012806999</v>
      </c>
      <c r="D16" s="263">
        <v>229.386431379161</v>
      </c>
    </row>
    <row r="17" spans="1:18" x14ac:dyDescent="0.25">
      <c r="A17" s="382"/>
      <c r="B17" s="219" t="s">
        <v>145</v>
      </c>
      <c r="C17" s="26">
        <v>596.23674726364402</v>
      </c>
      <c r="D17" s="263">
        <v>366.56181328240802</v>
      </c>
      <c r="E17" s="81"/>
    </row>
    <row r="18" spans="1:18" x14ac:dyDescent="0.25">
      <c r="A18" s="382"/>
      <c r="B18" s="219" t="s">
        <v>146</v>
      </c>
      <c r="C18" s="26">
        <v>653.52146398994</v>
      </c>
      <c r="D18" s="263">
        <v>427.94640259710701</v>
      </c>
    </row>
    <row r="19" spans="1:18" x14ac:dyDescent="0.25">
      <c r="A19" s="388">
        <v>2023</v>
      </c>
      <c r="B19" s="220" t="s">
        <v>143</v>
      </c>
      <c r="C19" s="26">
        <v>779.02271220516798</v>
      </c>
      <c r="D19" s="263">
        <v>553.14367397571402</v>
      </c>
    </row>
    <row r="20" spans="1:18" x14ac:dyDescent="0.25">
      <c r="A20" s="389"/>
      <c r="B20" s="220" t="s">
        <v>144</v>
      </c>
      <c r="C20" s="26">
        <v>852.95215172532903</v>
      </c>
      <c r="D20" s="263">
        <v>487.93032038506601</v>
      </c>
    </row>
    <row r="21" spans="1:18" x14ac:dyDescent="0.25">
      <c r="A21" s="389"/>
      <c r="B21" s="220" t="s">
        <v>145</v>
      </c>
      <c r="C21" s="26">
        <v>856.63419012174904</v>
      </c>
      <c r="D21" s="263">
        <v>484.58659349663401</v>
      </c>
    </row>
    <row r="22" spans="1:18" x14ac:dyDescent="0.25">
      <c r="A22" s="390"/>
      <c r="B22" s="220" t="s">
        <v>146</v>
      </c>
      <c r="C22" s="26">
        <v>815.49613259053103</v>
      </c>
      <c r="D22" s="263">
        <v>526.10899739701904</v>
      </c>
    </row>
    <row r="23" spans="1:18" x14ac:dyDescent="0.25">
      <c r="A23" s="244">
        <v>2024</v>
      </c>
      <c r="B23" s="220" t="s">
        <v>143</v>
      </c>
      <c r="C23" s="26">
        <v>1016.4966376467401</v>
      </c>
      <c r="D23" s="263">
        <v>679.975089004133</v>
      </c>
    </row>
    <row r="28" spans="1:18" x14ac:dyDescent="0.25">
      <c r="O28" s="331" t="s">
        <v>0</v>
      </c>
      <c r="P28" s="331"/>
      <c r="Q28" s="331"/>
      <c r="R28" s="331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E4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AA2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81" customWidth="1"/>
    <col min="2" max="2" width="7.7109375" style="81" customWidth="1"/>
    <col min="3" max="3" width="8" style="81" customWidth="1"/>
    <col min="4" max="4" width="7.7109375" style="81" customWidth="1"/>
    <col min="5" max="5" width="11.140625" style="81" customWidth="1"/>
    <col min="6" max="6" width="9.28515625" style="81" customWidth="1"/>
    <col min="7" max="7" width="8.28515625" style="81" customWidth="1"/>
    <col min="8" max="8" width="12" style="81" customWidth="1"/>
    <col min="9" max="9" width="10.5703125" style="81" customWidth="1"/>
    <col min="10" max="10" width="12.7109375" style="81" customWidth="1"/>
    <col min="11" max="11" width="7.7109375" style="81" customWidth="1"/>
    <col min="12" max="12" width="9.28515625" style="81" customWidth="1"/>
    <col min="13" max="13" width="13.42578125" style="81" customWidth="1"/>
    <col min="14" max="14" width="5.5703125" style="109" customWidth="1"/>
    <col min="15" max="15" width="5.85546875" style="109" customWidth="1"/>
    <col min="16" max="16" width="4.28515625" style="109" customWidth="1"/>
    <col min="17" max="17" width="4.140625" style="109" customWidth="1"/>
    <col min="18" max="18" width="1.5703125" style="57" customWidth="1"/>
    <col min="19" max="19" width="4.5703125" style="109" customWidth="1"/>
    <col min="20" max="26" width="6.28515625" style="109" customWidth="1"/>
    <col min="27" max="27" width="6" style="109" customWidth="1"/>
    <col min="28" max="28" width="5.42578125" style="109" customWidth="1"/>
    <col min="29" max="29" width="6.85546875" style="109" customWidth="1"/>
    <col min="30" max="16384" width="9.140625" style="109"/>
  </cols>
  <sheetData>
    <row r="1" spans="1:18" x14ac:dyDescent="0.25">
      <c r="A1" s="121" t="s">
        <v>98</v>
      </c>
      <c r="B1" s="347" t="str">
        <f>INDEX(Содержание!$B$3:$G$44,MATCH(A1,Содержание!$A$3:$A$44,0),1)</f>
        <v>Инвестиции в основной капитал в разрезе отраслей, г/г накопленным итогом в %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8" ht="75.75" customHeight="1" x14ac:dyDescent="0.25">
      <c r="A2" s="120" t="s">
        <v>30</v>
      </c>
      <c r="B2" s="120" t="s">
        <v>31</v>
      </c>
      <c r="C2" s="152" t="s">
        <v>186</v>
      </c>
      <c r="D2" s="223" t="s">
        <v>187</v>
      </c>
      <c r="E2" s="223" t="s">
        <v>188</v>
      </c>
      <c r="F2" s="223" t="s">
        <v>189</v>
      </c>
      <c r="G2" s="223" t="s">
        <v>190</v>
      </c>
      <c r="H2" s="223" t="s">
        <v>110</v>
      </c>
      <c r="I2" s="223" t="s">
        <v>191</v>
      </c>
      <c r="J2" s="223" t="s">
        <v>192</v>
      </c>
      <c r="K2" s="223" t="s">
        <v>193</v>
      </c>
      <c r="L2" s="223" t="s">
        <v>194</v>
      </c>
      <c r="M2" s="223" t="s">
        <v>195</v>
      </c>
      <c r="N2" s="330" t="s">
        <v>32</v>
      </c>
      <c r="O2" s="330"/>
      <c r="P2" s="330"/>
      <c r="Q2" s="330"/>
    </row>
    <row r="3" spans="1:18" x14ac:dyDescent="0.25">
      <c r="A3" s="382">
        <v>2019</v>
      </c>
      <c r="B3" s="219" t="s">
        <v>143</v>
      </c>
      <c r="C3" s="216">
        <v>7</v>
      </c>
      <c r="D3" s="216">
        <v>0.87266570433072765</v>
      </c>
      <c r="E3" s="216">
        <v>13.130855045602825</v>
      </c>
      <c r="F3" s="216">
        <v>-6.6071487995876037</v>
      </c>
      <c r="G3" s="216">
        <v>1.794008058115129</v>
      </c>
      <c r="H3" s="216">
        <v>0.39684486527606844</v>
      </c>
      <c r="I3" s="216">
        <v>-2.8379670540465449</v>
      </c>
      <c r="J3" s="216">
        <v>0.30117885411303419</v>
      </c>
      <c r="K3" s="216">
        <v>-5.037084767827027E-2</v>
      </c>
      <c r="L3" s="216">
        <v>-6.5826125366541532E-5</v>
      </c>
      <c r="M3" s="216">
        <v>-17.5</v>
      </c>
      <c r="N3" s="342" t="s">
        <v>62</v>
      </c>
      <c r="O3" s="346"/>
      <c r="P3" s="346"/>
      <c r="Q3" s="346"/>
    </row>
    <row r="4" spans="1:18" x14ac:dyDescent="0.25">
      <c r="A4" s="382"/>
      <c r="B4" s="219" t="s">
        <v>144</v>
      </c>
      <c r="C4" s="216">
        <v>11.700000000000003</v>
      </c>
      <c r="D4" s="216">
        <v>1.7465900262439984</v>
      </c>
      <c r="E4" s="216">
        <v>13.659963152430791</v>
      </c>
      <c r="F4" s="216">
        <v>-4.4576728436983624</v>
      </c>
      <c r="G4" s="216">
        <v>2.129170047823683</v>
      </c>
      <c r="H4" s="216">
        <v>0.65467849939677103</v>
      </c>
      <c r="I4" s="216">
        <v>-4.0994188952719623</v>
      </c>
      <c r="J4" s="216">
        <v>4.6617636437754888E-3</v>
      </c>
      <c r="K4" s="216">
        <v>-0.42776070609307842</v>
      </c>
      <c r="L4" s="216">
        <v>2.4897889555243875</v>
      </c>
      <c r="M4" s="216">
        <v>-7.7000000000000028</v>
      </c>
      <c r="N4" s="342" t="s">
        <v>34</v>
      </c>
      <c r="O4" s="346"/>
      <c r="P4" s="346"/>
      <c r="Q4" s="346"/>
    </row>
    <row r="5" spans="1:18" x14ac:dyDescent="0.25">
      <c r="A5" s="382"/>
      <c r="B5" s="219" t="s">
        <v>145</v>
      </c>
      <c r="C5" s="216">
        <v>9.7000000000000028</v>
      </c>
      <c r="D5" s="216">
        <v>1.3010739686404762</v>
      </c>
      <c r="E5" s="216">
        <v>10.901705369002453</v>
      </c>
      <c r="F5" s="216">
        <v>-4.2498518365784657</v>
      </c>
      <c r="G5" s="216">
        <v>3.0675850627346528</v>
      </c>
      <c r="H5" s="216">
        <v>0.26361820574760603</v>
      </c>
      <c r="I5" s="216">
        <v>-2.9755562668617657</v>
      </c>
      <c r="J5" s="216">
        <v>-8.3215115225343528E-2</v>
      </c>
      <c r="K5" s="216">
        <v>-5.8551878310084557E-2</v>
      </c>
      <c r="L5" s="216">
        <v>1.533192490850471</v>
      </c>
      <c r="M5" s="216">
        <v>-5.9000000000000057</v>
      </c>
      <c r="N5" s="188"/>
      <c r="O5" s="189"/>
      <c r="P5" s="189"/>
      <c r="Q5" s="189"/>
    </row>
    <row r="6" spans="1:18" x14ac:dyDescent="0.25">
      <c r="A6" s="382"/>
      <c r="B6" s="219" t="s">
        <v>146</v>
      </c>
      <c r="C6" s="216">
        <v>8.5</v>
      </c>
      <c r="D6" s="216">
        <v>1.4608905562646017</v>
      </c>
      <c r="E6" s="216">
        <v>8.2875840649620844</v>
      </c>
      <c r="F6" s="216">
        <v>-2.53242383134641</v>
      </c>
      <c r="G6" s="216">
        <v>3.0524903134599484</v>
      </c>
      <c r="H6" s="216">
        <v>0.16025283164132123</v>
      </c>
      <c r="I6" s="216">
        <v>-2.7215940798690283</v>
      </c>
      <c r="J6" s="216">
        <v>1.6619476019479572E-2</v>
      </c>
      <c r="K6" s="216">
        <v>0.24838556079418972</v>
      </c>
      <c r="L6" s="216">
        <v>0.52779510807381413</v>
      </c>
      <c r="M6" s="216">
        <v>-2.2000000000000028</v>
      </c>
    </row>
    <row r="7" spans="1:18" s="125" customFormat="1" x14ac:dyDescent="0.25">
      <c r="A7" s="382">
        <v>2020</v>
      </c>
      <c r="B7" s="219" t="s">
        <v>143</v>
      </c>
      <c r="C7" s="216">
        <v>5.0999999999999943</v>
      </c>
      <c r="D7" s="216">
        <v>0.69450841120784701</v>
      </c>
      <c r="E7" s="216">
        <v>3.8829843616176594</v>
      </c>
      <c r="F7" s="216">
        <v>-0.6868656125496736</v>
      </c>
      <c r="G7" s="216">
        <v>0.10500753843758788</v>
      </c>
      <c r="H7" s="216">
        <v>0.61224436426107953</v>
      </c>
      <c r="I7" s="216">
        <v>-2.5303704663289364</v>
      </c>
      <c r="J7" s="216">
        <v>0.19308744599359509</v>
      </c>
      <c r="K7" s="216">
        <v>0.1057854832109244</v>
      </c>
      <c r="L7" s="216">
        <v>2.7236184741499114</v>
      </c>
      <c r="M7" s="216">
        <v>1.2999999999999972</v>
      </c>
      <c r="R7" s="57"/>
    </row>
    <row r="8" spans="1:18" s="125" customFormat="1" x14ac:dyDescent="0.25">
      <c r="A8" s="382"/>
      <c r="B8" s="219" t="s">
        <v>144</v>
      </c>
      <c r="C8" s="216">
        <v>-2.9000000000000057</v>
      </c>
      <c r="D8" s="216">
        <v>0.69190760496270676</v>
      </c>
      <c r="E8" s="216">
        <v>-5.895341962047647</v>
      </c>
      <c r="F8" s="216">
        <v>0.39906963968571435</v>
      </c>
      <c r="G8" s="216">
        <v>-0.77422007330643139</v>
      </c>
      <c r="H8" s="216">
        <v>0.19372874556694883</v>
      </c>
      <c r="I8" s="216">
        <v>-0.36658512265578153</v>
      </c>
      <c r="J8" s="216">
        <v>0.15331415474211182</v>
      </c>
      <c r="K8" s="216">
        <v>0.68553749652327101</v>
      </c>
      <c r="L8" s="216">
        <v>2.0125895165291023</v>
      </c>
      <c r="M8" s="216">
        <v>-1.5</v>
      </c>
      <c r="R8" s="57"/>
    </row>
    <row r="9" spans="1:18" s="125" customFormat="1" x14ac:dyDescent="0.25">
      <c r="A9" s="382"/>
      <c r="B9" s="219" t="s">
        <v>145</v>
      </c>
      <c r="C9" s="216">
        <v>-4.9000000000000057</v>
      </c>
      <c r="D9" s="216">
        <v>0.57471865402746858</v>
      </c>
      <c r="E9" s="216">
        <v>-11.140679075504419</v>
      </c>
      <c r="F9" s="216">
        <v>0.44680805425984738</v>
      </c>
      <c r="G9" s="216">
        <v>-1.1912689682660349</v>
      </c>
      <c r="H9" s="216">
        <v>0.63168504216199517</v>
      </c>
      <c r="I9" s="216">
        <v>0.5094657946154646</v>
      </c>
      <c r="J9" s="216">
        <v>0.33502817223978826</v>
      </c>
      <c r="K9" s="216">
        <v>1.3199325889476361</v>
      </c>
      <c r="L9" s="216">
        <v>3.6143097375182478</v>
      </c>
      <c r="M9" s="216">
        <v>1.9000000000000057</v>
      </c>
      <c r="R9" s="57"/>
    </row>
    <row r="10" spans="1:18" s="125" customFormat="1" x14ac:dyDescent="0.25">
      <c r="A10" s="382"/>
      <c r="B10" s="219" t="s">
        <v>146</v>
      </c>
      <c r="C10" s="216">
        <v>-3.4000000000000057</v>
      </c>
      <c r="D10" s="216">
        <v>0.59975381842004938</v>
      </c>
      <c r="E10" s="216">
        <v>-11.784676839870411</v>
      </c>
      <c r="F10" s="216">
        <v>0.23767645098462992</v>
      </c>
      <c r="G10" s="216">
        <v>-1.4869728815106165</v>
      </c>
      <c r="H10" s="216">
        <v>0.94768149581621097</v>
      </c>
      <c r="I10" s="216">
        <v>0.45154109333562664</v>
      </c>
      <c r="J10" s="216">
        <v>0.29062297387324515</v>
      </c>
      <c r="K10" s="216">
        <v>2.525718525192068</v>
      </c>
      <c r="L10" s="216">
        <v>4.8186553637591913</v>
      </c>
      <c r="M10" s="216">
        <v>3.5</v>
      </c>
      <c r="R10" s="57"/>
    </row>
    <row r="11" spans="1:18" s="125" customFormat="1" x14ac:dyDescent="0.25">
      <c r="A11" s="382">
        <v>2021</v>
      </c>
      <c r="B11" s="219" t="s">
        <v>143</v>
      </c>
      <c r="C11" s="216">
        <v>-9.5999999999999943</v>
      </c>
      <c r="D11" s="216">
        <v>1.7404404216571738</v>
      </c>
      <c r="E11" s="216">
        <v>-24.112522987066104</v>
      </c>
      <c r="F11" s="216">
        <v>8.2551364010558412</v>
      </c>
      <c r="G11" s="216">
        <v>-0.84306624541500685</v>
      </c>
      <c r="H11" s="216">
        <v>0.14224842971767979</v>
      </c>
      <c r="I11" s="216">
        <v>1.7877569113341942</v>
      </c>
      <c r="J11" s="216">
        <v>0.5733888094752877</v>
      </c>
      <c r="K11" s="216">
        <v>8.8538182873431626E-3</v>
      </c>
      <c r="L11" s="216">
        <v>2.8477644409535969</v>
      </c>
      <c r="M11" s="216">
        <v>33.200000000000003</v>
      </c>
      <c r="R11" s="57"/>
    </row>
    <row r="12" spans="1:18" s="125" customFormat="1" x14ac:dyDescent="0.25">
      <c r="A12" s="382"/>
      <c r="B12" s="219" t="s">
        <v>144</v>
      </c>
      <c r="C12" s="216">
        <v>-1.7999999999999972</v>
      </c>
      <c r="D12" s="216">
        <v>2.0402362928478706</v>
      </c>
      <c r="E12" s="216">
        <v>-14.625565083314058</v>
      </c>
      <c r="F12" s="216">
        <v>6.316274639582244</v>
      </c>
      <c r="G12" s="216">
        <v>0.14380296066546905</v>
      </c>
      <c r="H12" s="216">
        <v>0.23815731672689905</v>
      </c>
      <c r="I12" s="216">
        <v>0.74526490500597031</v>
      </c>
      <c r="J12" s="216">
        <v>0.3823960012361286</v>
      </c>
      <c r="K12" s="216">
        <v>-0.47523032149606803</v>
      </c>
      <c r="L12" s="216">
        <v>3.434663288745547</v>
      </c>
      <c r="M12" s="216">
        <v>31.8</v>
      </c>
      <c r="R12" s="57"/>
    </row>
    <row r="13" spans="1:18" s="125" customFormat="1" x14ac:dyDescent="0.25">
      <c r="A13" s="382"/>
      <c r="B13" s="219" t="s">
        <v>145</v>
      </c>
      <c r="C13" s="216">
        <v>2</v>
      </c>
      <c r="D13" s="216">
        <v>1.6844159285451155</v>
      </c>
      <c r="E13" s="216">
        <v>-7.2051576709759173</v>
      </c>
      <c r="F13" s="216">
        <v>5.5783149235970564</v>
      </c>
      <c r="G13" s="216">
        <v>-7.6308538631782913E-2</v>
      </c>
      <c r="H13" s="216">
        <v>-0.11921128974828456</v>
      </c>
      <c r="I13" s="216">
        <v>-4.9109004822994469E-2</v>
      </c>
      <c r="J13" s="216">
        <v>0.13000625025406043</v>
      </c>
      <c r="K13" s="216">
        <v>-0.91848296160058096</v>
      </c>
      <c r="L13" s="216">
        <v>2.9755323633833282</v>
      </c>
      <c r="M13" s="216">
        <v>26.9</v>
      </c>
      <c r="R13" s="57"/>
    </row>
    <row r="14" spans="1:18" s="125" customFormat="1" x14ac:dyDescent="0.25">
      <c r="A14" s="382"/>
      <c r="B14" s="219" t="s">
        <v>146</v>
      </c>
      <c r="C14" s="216">
        <v>3.5</v>
      </c>
      <c r="D14" s="216">
        <v>1.5489741644125148</v>
      </c>
      <c r="E14" s="216">
        <v>-3.0596167842191719</v>
      </c>
      <c r="F14" s="216">
        <v>3.2857952162253015</v>
      </c>
      <c r="G14" s="216">
        <v>-0.2898428076957566</v>
      </c>
      <c r="H14" s="216">
        <v>0.34112006393844319</v>
      </c>
      <c r="I14" s="216">
        <v>0.48981122270151833</v>
      </c>
      <c r="J14" s="216">
        <v>-0.29614990956687104</v>
      </c>
      <c r="K14" s="216">
        <v>-1.0908047938225351</v>
      </c>
      <c r="L14" s="216">
        <v>2.570713628026557</v>
      </c>
      <c r="M14" s="216">
        <v>18.600000000000001</v>
      </c>
      <c r="R14" s="57"/>
    </row>
    <row r="15" spans="1:18" s="125" customFormat="1" x14ac:dyDescent="0.25">
      <c r="A15" s="382">
        <v>2022</v>
      </c>
      <c r="B15" s="219" t="s">
        <v>143</v>
      </c>
      <c r="C15" s="216">
        <v>1.5</v>
      </c>
      <c r="D15" s="216">
        <v>-0.39028081019861272</v>
      </c>
      <c r="E15" s="216">
        <v>1.1020885235832374</v>
      </c>
      <c r="F15" s="216">
        <v>-5.7541029706948956</v>
      </c>
      <c r="G15" s="216">
        <v>-9.4263172974568279E-2</v>
      </c>
      <c r="H15" s="216">
        <v>9.0676366550353951E-2</v>
      </c>
      <c r="I15" s="216">
        <v>1.8053459384910215</v>
      </c>
      <c r="J15" s="216">
        <v>-0.93964761835052868</v>
      </c>
      <c r="K15" s="216">
        <v>1.4365383736617778</v>
      </c>
      <c r="L15" s="216">
        <v>4.2436453699322154</v>
      </c>
      <c r="M15" s="216">
        <v>1</v>
      </c>
      <c r="R15" s="57"/>
    </row>
    <row r="16" spans="1:18" s="125" customFormat="1" x14ac:dyDescent="0.25">
      <c r="A16" s="382"/>
      <c r="B16" s="219" t="s">
        <v>144</v>
      </c>
      <c r="C16" s="216">
        <v>2.5999999999999943</v>
      </c>
      <c r="D16" s="216">
        <v>-0.22755637378540911</v>
      </c>
      <c r="E16" s="216">
        <v>2.0304692615710098</v>
      </c>
      <c r="F16" s="216">
        <v>-2.8946803527617315</v>
      </c>
      <c r="G16" s="216">
        <v>-0.16353319131592595</v>
      </c>
      <c r="H16" s="216">
        <v>-8.0443340736914767E-2</v>
      </c>
      <c r="I16" s="216">
        <v>0.63894609094911026</v>
      </c>
      <c r="J16" s="216">
        <v>-0.28338744941346572</v>
      </c>
      <c r="K16" s="216">
        <v>1.2792820312860904</v>
      </c>
      <c r="L16" s="216">
        <v>2.3009033242072308</v>
      </c>
      <c r="M16" s="216">
        <v>2.2999999999999972</v>
      </c>
      <c r="R16" s="57"/>
    </row>
    <row r="17" spans="1:27" s="125" customFormat="1" x14ac:dyDescent="0.25">
      <c r="A17" s="382"/>
      <c r="B17" s="219" t="s">
        <v>145</v>
      </c>
      <c r="C17" s="216">
        <v>7</v>
      </c>
      <c r="D17" s="216">
        <v>0.45985549812234361</v>
      </c>
      <c r="E17" s="216">
        <v>3.3091651217617035</v>
      </c>
      <c r="F17" s="216">
        <v>-1.0223998014743676</v>
      </c>
      <c r="G17" s="216">
        <v>-0.30956734796526947</v>
      </c>
      <c r="H17" s="216">
        <v>0.12374049782529008</v>
      </c>
      <c r="I17" s="216">
        <v>0.87911822459441824</v>
      </c>
      <c r="J17" s="216">
        <v>6.4129808333472954E-2</v>
      </c>
      <c r="K17" s="216">
        <v>1.4377881385739608</v>
      </c>
      <c r="L17" s="216">
        <v>2.0581698602284479</v>
      </c>
      <c r="M17" s="216">
        <v>4.4000000000000057</v>
      </c>
      <c r="R17" s="57"/>
    </row>
    <row r="18" spans="1:27" s="125" customFormat="1" x14ac:dyDescent="0.25">
      <c r="A18" s="382"/>
      <c r="B18" s="219" t="s">
        <v>146</v>
      </c>
      <c r="C18" s="216">
        <v>7.9000000000000057</v>
      </c>
      <c r="D18" s="216">
        <v>0.39174172589158002</v>
      </c>
      <c r="E18" s="216">
        <v>4.1321828528771629</v>
      </c>
      <c r="F18" s="216">
        <v>-0.65637586633118628</v>
      </c>
      <c r="G18" s="216">
        <v>-0.17105332805623735</v>
      </c>
      <c r="H18" s="216">
        <v>-6.1367750301222553E-2</v>
      </c>
      <c r="I18" s="216">
        <v>0.57586338210311472</v>
      </c>
      <c r="J18" s="216">
        <v>0.17897654086984063</v>
      </c>
      <c r="K18" s="216">
        <v>1.9840047817504038</v>
      </c>
      <c r="L18" s="216">
        <v>1.5260276611965491</v>
      </c>
      <c r="M18" s="216">
        <v>4.7999999999999972</v>
      </c>
      <c r="R18" s="57"/>
    </row>
    <row r="19" spans="1:27" x14ac:dyDescent="0.25">
      <c r="A19" s="388">
        <v>2023</v>
      </c>
      <c r="B19" s="219" t="s">
        <v>143</v>
      </c>
      <c r="C19" s="216">
        <v>16.099999999999994</v>
      </c>
      <c r="D19" s="216">
        <v>1.3044462177941505</v>
      </c>
      <c r="E19" s="216">
        <v>5.5901542858430577</v>
      </c>
      <c r="F19" s="216">
        <v>-4.9932240072076944E-2</v>
      </c>
      <c r="G19" s="216">
        <v>1.0118976447294177</v>
      </c>
      <c r="H19" s="216">
        <v>1.1126327305859078</v>
      </c>
      <c r="I19" s="216">
        <v>2.2209732773579329</v>
      </c>
      <c r="J19" s="216">
        <v>0.39605556358276145</v>
      </c>
      <c r="K19" s="216">
        <v>2.5488580673640175</v>
      </c>
      <c r="L19" s="216">
        <v>1.9649144528148259</v>
      </c>
      <c r="M19" s="216">
        <v>11.299999999999997</v>
      </c>
    </row>
    <row r="20" spans="1:27" x14ac:dyDescent="0.25">
      <c r="A20" s="389"/>
      <c r="B20" s="219" t="s">
        <v>144</v>
      </c>
      <c r="C20" s="216">
        <v>13.099999999999994</v>
      </c>
      <c r="D20" s="216">
        <v>1.3338856323053088</v>
      </c>
      <c r="E20" s="216">
        <v>3.8074270173215061</v>
      </c>
      <c r="F20" s="216">
        <v>-0.68548179833826228</v>
      </c>
      <c r="G20" s="216">
        <v>1.6624429657794677</v>
      </c>
      <c r="H20" s="216">
        <v>0.98080629488804372</v>
      </c>
      <c r="I20" s="216">
        <v>4.7479712716518803</v>
      </c>
      <c r="J20" s="216">
        <v>0</v>
      </c>
      <c r="K20" s="216">
        <v>1.383920152091255</v>
      </c>
      <c r="L20" s="216">
        <v>-0.13097153569920472</v>
      </c>
      <c r="M20" s="216">
        <v>8.2000000000000028</v>
      </c>
    </row>
    <row r="21" spans="1:27" x14ac:dyDescent="0.25">
      <c r="A21" s="389"/>
      <c r="B21" s="219" t="s">
        <v>145</v>
      </c>
      <c r="C21" s="216">
        <v>12.099999999999994</v>
      </c>
      <c r="D21" s="216">
        <v>0.78355980432646588</v>
      </c>
      <c r="E21" s="216">
        <v>1.4047672096723567</v>
      </c>
      <c r="F21" s="216">
        <v>-0.67500975690103027</v>
      </c>
      <c r="G21" s="216">
        <v>2.7683997911495779</v>
      </c>
      <c r="H21" s="216">
        <v>0.77773931588910317</v>
      </c>
      <c r="I21" s="216">
        <v>5.6515705162272871</v>
      </c>
      <c r="J21" s="216">
        <v>0.235739995018098</v>
      </c>
      <c r="K21" s="216">
        <v>1.2784598153612974</v>
      </c>
      <c r="L21" s="216">
        <v>-0.12522669074316184</v>
      </c>
      <c r="M21" s="216">
        <v>15</v>
      </c>
    </row>
    <row r="22" spans="1:27" x14ac:dyDescent="0.25">
      <c r="A22" s="390"/>
      <c r="B22" s="219" t="s">
        <v>146</v>
      </c>
      <c r="C22" s="216">
        <v>13.700000000000003</v>
      </c>
      <c r="D22" s="216">
        <v>0.58357768152161316</v>
      </c>
      <c r="E22" s="216">
        <v>0.7139441566731507</v>
      </c>
      <c r="F22" s="216">
        <v>0.32578141678358696</v>
      </c>
      <c r="G22" s="216">
        <v>1.957447436451637</v>
      </c>
      <c r="H22" s="216">
        <v>0.45962967604752697</v>
      </c>
      <c r="I22" s="216">
        <v>4.239572716714445</v>
      </c>
      <c r="J22" s="216">
        <v>1.5465387344176003</v>
      </c>
      <c r="K22" s="216">
        <v>1.3470490158540327</v>
      </c>
      <c r="L22" s="216">
        <v>2.5264591655364104</v>
      </c>
      <c r="M22" s="216">
        <v>20</v>
      </c>
    </row>
    <row r="23" spans="1:27" x14ac:dyDescent="0.25">
      <c r="A23" s="382">
        <v>2024</v>
      </c>
      <c r="B23" s="219" t="s">
        <v>143</v>
      </c>
      <c r="C23" s="216">
        <v>-0.79999999999999716</v>
      </c>
      <c r="D23" s="216">
        <v>-0.94138971701591323</v>
      </c>
      <c r="E23" s="216">
        <v>-8.7460351413954616</v>
      </c>
      <c r="F23" s="216">
        <v>2.5833921146310739</v>
      </c>
      <c r="G23" s="216">
        <v>1.6828935195415202</v>
      </c>
      <c r="H23" s="216">
        <v>-0.38432633220257473</v>
      </c>
      <c r="I23" s="216">
        <v>4.3996472359377279</v>
      </c>
      <c r="J23" s="216">
        <v>0.66047875380272625</v>
      </c>
      <c r="K23" s="216">
        <v>-1.1988433397200544</v>
      </c>
      <c r="L23" s="216">
        <v>1.1441829064209572</v>
      </c>
      <c r="M23" s="216">
        <v>21.599999999999994</v>
      </c>
    </row>
    <row r="24" spans="1:27" x14ac:dyDescent="0.25">
      <c r="A24" s="382"/>
      <c r="B24" s="219" t="s">
        <v>144</v>
      </c>
      <c r="C24" s="216">
        <v>-3.5</v>
      </c>
      <c r="D24" s="216">
        <v>-1.5782437550483335</v>
      </c>
      <c r="E24" s="216">
        <v>-10.199346292722332</v>
      </c>
      <c r="F24" s="216">
        <v>0.81998588939326356</v>
      </c>
      <c r="G24" s="216">
        <v>-2.5477989434893999E-2</v>
      </c>
      <c r="H24" s="216">
        <v>-0.15640713647483348</v>
      </c>
      <c r="I24" s="216">
        <v>3.8203714073766206</v>
      </c>
      <c r="J24" s="216">
        <v>1.0119732671327006</v>
      </c>
      <c r="K24" s="216">
        <v>0.18832152996541696</v>
      </c>
      <c r="L24" s="216">
        <v>2.6188230798123895</v>
      </c>
      <c r="M24" s="216">
        <v>16.5</v>
      </c>
    </row>
    <row r="26" spans="1:27" x14ac:dyDescent="0.25">
      <c r="X26" s="331" t="s">
        <v>0</v>
      </c>
      <c r="Y26" s="331"/>
      <c r="Z26" s="331"/>
      <c r="AA26" s="331"/>
    </row>
  </sheetData>
  <mergeCells count="11">
    <mergeCell ref="A3:A6"/>
    <mergeCell ref="A19:A22"/>
    <mergeCell ref="X26:AA26"/>
    <mergeCell ref="B1:Q1"/>
    <mergeCell ref="N2:Q2"/>
    <mergeCell ref="N3:Q3"/>
    <mergeCell ref="N4:Q4"/>
    <mergeCell ref="A7:A10"/>
    <mergeCell ref="A11:A14"/>
    <mergeCell ref="A15:A18"/>
    <mergeCell ref="A23:A24"/>
  </mergeCells>
  <hyperlinks>
    <hyperlink ref="X26:AA26" location="Содержание!A1" display="Содержание"/>
  </hyperlinks>
  <pageMargins left="0.7" right="0.7" top="0.75" bottom="0.75" header="0.3" footer="0.3"/>
  <pageSetup paperSize="9" scale="3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N3:N4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81" customWidth="1"/>
    <col min="2" max="2" width="7.7109375" style="81" customWidth="1"/>
    <col min="3" max="3" width="17.7109375" style="125" customWidth="1"/>
    <col min="4" max="4" width="19.140625" style="125" customWidth="1"/>
    <col min="5" max="5" width="8.42578125" style="125" customWidth="1"/>
    <col min="6" max="6" width="8.28515625" style="125" customWidth="1"/>
    <col min="7" max="7" width="8.42578125" style="125" customWidth="1"/>
    <col min="8" max="8" width="8.5703125" style="125" customWidth="1"/>
    <col min="9" max="9" width="1.5703125" style="57" customWidth="1"/>
    <col min="10" max="10" width="4.5703125" style="125" customWidth="1"/>
    <col min="11" max="17" width="6.28515625" style="125" customWidth="1"/>
    <col min="18" max="18" width="6" style="125" customWidth="1"/>
    <col min="19" max="19" width="5.42578125" style="125" customWidth="1"/>
    <col min="20" max="20" width="6.85546875" style="125" customWidth="1"/>
    <col min="21" max="16384" width="9.140625" style="125"/>
  </cols>
  <sheetData>
    <row r="1" spans="1:8" x14ac:dyDescent="0.25">
      <c r="A1" s="199" t="s">
        <v>22</v>
      </c>
      <c r="B1" s="347" t="str">
        <f>INDEX(Содержание!$B$3:$G$44,MATCH(A1,Содержание!$A$3:$A$44,0),1)</f>
        <v>Структура инвестиции в основной капитал по источникам финансирования, доля в общем объеме в %, сезонно-скорректированные</v>
      </c>
      <c r="C1" s="348"/>
      <c r="D1" s="348"/>
      <c r="E1" s="348"/>
      <c r="F1" s="348"/>
      <c r="G1" s="348"/>
      <c r="H1" s="348"/>
    </row>
    <row r="2" spans="1:8" ht="53.25" customHeight="1" x14ac:dyDescent="0.25">
      <c r="A2" s="200" t="s">
        <v>30</v>
      </c>
      <c r="B2" s="200" t="s">
        <v>36</v>
      </c>
      <c r="C2" s="152" t="s">
        <v>197</v>
      </c>
      <c r="D2" s="152" t="s">
        <v>198</v>
      </c>
      <c r="E2" s="330" t="s">
        <v>32</v>
      </c>
      <c r="F2" s="330"/>
      <c r="G2" s="330"/>
      <c r="H2" s="330"/>
    </row>
    <row r="3" spans="1:8" x14ac:dyDescent="0.25">
      <c r="A3" s="388">
        <v>2022</v>
      </c>
      <c r="B3" s="36">
        <v>1</v>
      </c>
      <c r="C3" s="216">
        <v>20.770584084473938</v>
      </c>
      <c r="D3" s="216">
        <v>79.229415915526062</v>
      </c>
      <c r="E3" s="342" t="s">
        <v>62</v>
      </c>
      <c r="F3" s="346"/>
      <c r="G3" s="346"/>
      <c r="H3" s="346"/>
    </row>
    <row r="4" spans="1:8" x14ac:dyDescent="0.25">
      <c r="A4" s="389"/>
      <c r="B4" s="36">
        <v>2</v>
      </c>
      <c r="C4" s="216">
        <v>15.981967691616189</v>
      </c>
      <c r="D4" s="216">
        <v>84.018032308383823</v>
      </c>
      <c r="E4" s="342" t="s">
        <v>34</v>
      </c>
      <c r="F4" s="346"/>
      <c r="G4" s="346"/>
      <c r="H4" s="346"/>
    </row>
    <row r="5" spans="1:8" x14ac:dyDescent="0.25">
      <c r="A5" s="389"/>
      <c r="B5" s="36">
        <v>3</v>
      </c>
      <c r="C5" s="216">
        <v>14.383895489532456</v>
      </c>
      <c r="D5" s="216">
        <v>85.616104510467537</v>
      </c>
      <c r="E5" s="81"/>
    </row>
    <row r="6" spans="1:8" x14ac:dyDescent="0.25">
      <c r="A6" s="389"/>
      <c r="B6" s="36">
        <v>4</v>
      </c>
      <c r="C6" s="216">
        <v>14.794191132289461</v>
      </c>
      <c r="D6" s="216">
        <v>85.205808867710545</v>
      </c>
    </row>
    <row r="7" spans="1:8" x14ac:dyDescent="0.25">
      <c r="A7" s="389"/>
      <c r="B7" s="36">
        <v>5</v>
      </c>
      <c r="C7" s="216">
        <v>13.419528676576393</v>
      </c>
      <c r="D7" s="216">
        <v>86.580471323423609</v>
      </c>
    </row>
    <row r="8" spans="1:8" x14ac:dyDescent="0.25">
      <c r="A8" s="389"/>
      <c r="B8" s="36">
        <v>6</v>
      </c>
      <c r="C8" s="216">
        <v>14.39191843499713</v>
      </c>
      <c r="D8" s="216">
        <v>85.608081565002863</v>
      </c>
    </row>
    <row r="9" spans="1:8" x14ac:dyDescent="0.25">
      <c r="A9" s="389"/>
      <c r="B9" s="36">
        <v>7</v>
      </c>
      <c r="C9" s="216">
        <v>16.079399174103511</v>
      </c>
      <c r="D9" s="216">
        <v>83.9206008258965</v>
      </c>
    </row>
    <row r="10" spans="1:8" x14ac:dyDescent="0.25">
      <c r="A10" s="389"/>
      <c r="B10" s="36">
        <v>8</v>
      </c>
      <c r="C10" s="216">
        <v>14.490146761690742</v>
      </c>
      <c r="D10" s="216">
        <v>85.509853238309262</v>
      </c>
    </row>
    <row r="11" spans="1:8" x14ac:dyDescent="0.25">
      <c r="A11" s="389"/>
      <c r="B11" s="36">
        <v>9</v>
      </c>
      <c r="C11" s="216">
        <v>15.752664506154968</v>
      </c>
      <c r="D11" s="216">
        <v>84.247335493845014</v>
      </c>
    </row>
    <row r="12" spans="1:8" x14ac:dyDescent="0.25">
      <c r="A12" s="389"/>
      <c r="B12" s="36">
        <v>10</v>
      </c>
      <c r="C12" s="216">
        <v>13.76055307951872</v>
      </c>
      <c r="D12" s="216">
        <v>86.239446920481271</v>
      </c>
    </row>
    <row r="13" spans="1:8" x14ac:dyDescent="0.25">
      <c r="A13" s="389"/>
      <c r="B13" s="36">
        <v>11</v>
      </c>
      <c r="C13" s="216">
        <v>16.639043746383784</v>
      </c>
      <c r="D13" s="216">
        <v>83.360956253616209</v>
      </c>
    </row>
    <row r="14" spans="1:8" x14ac:dyDescent="0.25">
      <c r="A14" s="390"/>
      <c r="B14" s="36">
        <v>12</v>
      </c>
      <c r="C14" s="216">
        <v>16.3610793080767</v>
      </c>
      <c r="D14" s="216">
        <v>83.638920691923303</v>
      </c>
    </row>
    <row r="15" spans="1:8" x14ac:dyDescent="0.25">
      <c r="A15" s="388">
        <v>2023</v>
      </c>
      <c r="B15" s="36">
        <v>1</v>
      </c>
      <c r="C15" s="216">
        <v>15.047452625671138</v>
      </c>
      <c r="D15" s="216">
        <v>84.952547374328859</v>
      </c>
    </row>
    <row r="16" spans="1:8" x14ac:dyDescent="0.25">
      <c r="A16" s="389"/>
      <c r="B16" s="36">
        <v>2</v>
      </c>
      <c r="C16" s="216">
        <v>18.680176140939089</v>
      </c>
      <c r="D16" s="216">
        <v>81.319823859060918</v>
      </c>
    </row>
    <row r="17" spans="1:18" x14ac:dyDescent="0.25">
      <c r="A17" s="389"/>
      <c r="B17" s="36">
        <v>3</v>
      </c>
      <c r="C17" s="216">
        <v>19.836104636407072</v>
      </c>
      <c r="D17" s="216">
        <v>80.163895363592928</v>
      </c>
    </row>
    <row r="18" spans="1:18" x14ac:dyDescent="0.25">
      <c r="A18" s="389"/>
      <c r="B18" s="36">
        <v>4</v>
      </c>
      <c r="C18" s="216">
        <v>16.615448899858535</v>
      </c>
      <c r="D18" s="216">
        <v>83.384551100141465</v>
      </c>
    </row>
    <row r="19" spans="1:18" x14ac:dyDescent="0.25">
      <c r="A19" s="389"/>
      <c r="B19" s="36">
        <v>5</v>
      </c>
      <c r="C19" s="216">
        <v>16.935007120468256</v>
      </c>
      <c r="D19" s="216">
        <v>83.064992879531744</v>
      </c>
    </row>
    <row r="20" spans="1:18" x14ac:dyDescent="0.25">
      <c r="A20" s="389"/>
      <c r="B20" s="36">
        <v>6</v>
      </c>
      <c r="C20" s="216">
        <v>16.995961962152194</v>
      </c>
      <c r="D20" s="216">
        <v>83.004038037847792</v>
      </c>
    </row>
    <row r="21" spans="1:18" x14ac:dyDescent="0.25">
      <c r="A21" s="389"/>
      <c r="B21" s="36">
        <v>7</v>
      </c>
      <c r="C21" s="216">
        <v>14.35462419686076</v>
      </c>
      <c r="D21" s="216">
        <v>85.645375803139231</v>
      </c>
      <c r="O21" s="331" t="s">
        <v>0</v>
      </c>
      <c r="P21" s="331"/>
      <c r="Q21" s="331"/>
      <c r="R21" s="331"/>
    </row>
    <row r="22" spans="1:18" x14ac:dyDescent="0.25">
      <c r="A22" s="389"/>
      <c r="B22" s="36">
        <v>8</v>
      </c>
      <c r="C22" s="216">
        <v>14.564135751106692</v>
      </c>
      <c r="D22" s="216">
        <v>85.435864248893296</v>
      </c>
    </row>
    <row r="23" spans="1:18" x14ac:dyDescent="0.25">
      <c r="A23" s="389"/>
      <c r="B23" s="36">
        <v>9</v>
      </c>
      <c r="C23" s="216">
        <v>14.676966601004654</v>
      </c>
      <c r="D23" s="216">
        <v>85.323033398995349</v>
      </c>
    </row>
    <row r="24" spans="1:18" x14ac:dyDescent="0.25">
      <c r="A24" s="389"/>
      <c r="B24" s="36">
        <v>10</v>
      </c>
      <c r="C24" s="216">
        <v>14.760989052620276</v>
      </c>
      <c r="D24" s="216">
        <v>85.239010947379739</v>
      </c>
    </row>
    <row r="25" spans="1:18" x14ac:dyDescent="0.25">
      <c r="A25" s="389"/>
      <c r="B25" s="36">
        <v>11</v>
      </c>
      <c r="C25" s="216">
        <v>14.307276541251071</v>
      </c>
      <c r="D25" s="216">
        <v>85.692723458748929</v>
      </c>
    </row>
    <row r="26" spans="1:18" x14ac:dyDescent="0.25">
      <c r="A26" s="390"/>
      <c r="B26" s="36">
        <v>12</v>
      </c>
      <c r="C26" s="216">
        <v>15.999244344398706</v>
      </c>
      <c r="D26" s="216">
        <v>84.000755655601296</v>
      </c>
    </row>
    <row r="27" spans="1:18" x14ac:dyDescent="0.25">
      <c r="A27" s="388">
        <v>2024</v>
      </c>
      <c r="B27" s="36">
        <v>1</v>
      </c>
      <c r="C27" s="216">
        <v>15.982007648323357</v>
      </c>
      <c r="D27" s="216">
        <v>84.017992351676639</v>
      </c>
    </row>
    <row r="28" spans="1:18" x14ac:dyDescent="0.25">
      <c r="A28" s="449"/>
      <c r="B28" s="36">
        <v>2</v>
      </c>
      <c r="C28" s="216">
        <v>13.926118067595548</v>
      </c>
      <c r="D28" s="216">
        <v>86.073881932404447</v>
      </c>
    </row>
    <row r="29" spans="1:18" x14ac:dyDescent="0.25">
      <c r="A29" s="449"/>
      <c r="B29" s="36">
        <v>3</v>
      </c>
      <c r="C29" s="216">
        <v>18.624450095943551</v>
      </c>
      <c r="D29" s="216">
        <v>81.375549904056442</v>
      </c>
    </row>
    <row r="30" spans="1:18" x14ac:dyDescent="0.25">
      <c r="A30" s="449"/>
      <c r="B30" s="36">
        <v>4</v>
      </c>
      <c r="C30" s="216">
        <v>16.959311368432388</v>
      </c>
      <c r="D30" s="216">
        <v>83.040688631567605</v>
      </c>
    </row>
    <row r="31" spans="1:18" x14ac:dyDescent="0.25">
      <c r="A31" s="428"/>
      <c r="B31" s="36">
        <v>5</v>
      </c>
      <c r="C31" s="216">
        <v>19.504676049020294</v>
      </c>
      <c r="D31" s="216">
        <v>80.495323950979696</v>
      </c>
    </row>
    <row r="32" spans="1:18" x14ac:dyDescent="0.25">
      <c r="A32" s="428"/>
      <c r="B32" s="36">
        <v>6</v>
      </c>
      <c r="C32" s="216">
        <v>21.031611154422659</v>
      </c>
      <c r="D32" s="216">
        <v>78.968388845577337</v>
      </c>
    </row>
    <row r="33" spans="1:4" x14ac:dyDescent="0.25">
      <c r="A33" s="429"/>
      <c r="B33" s="36">
        <v>7</v>
      </c>
      <c r="C33" s="216">
        <v>24.492972672215608</v>
      </c>
      <c r="D33" s="216">
        <v>75.5070273277844</v>
      </c>
    </row>
    <row r="34" spans="1:4" x14ac:dyDescent="0.25">
      <c r="A34" s="125"/>
      <c r="B34" s="125"/>
    </row>
    <row r="35" spans="1:4" x14ac:dyDescent="0.25">
      <c r="A35" s="125"/>
      <c r="B35" s="125"/>
    </row>
    <row r="36" spans="1:4" x14ac:dyDescent="0.25">
      <c r="A36" s="125"/>
      <c r="B36" s="125"/>
    </row>
    <row r="37" spans="1:4" x14ac:dyDescent="0.25">
      <c r="A37" s="125"/>
      <c r="B37" s="125"/>
    </row>
    <row r="38" spans="1:4" x14ac:dyDescent="0.25">
      <c r="A38" s="125"/>
      <c r="B38" s="125"/>
    </row>
    <row r="39" spans="1:4" x14ac:dyDescent="0.25">
      <c r="A39" s="125"/>
      <c r="B39" s="125"/>
    </row>
    <row r="40" spans="1:4" x14ac:dyDescent="0.25">
      <c r="A40" s="125"/>
      <c r="B40" s="125"/>
    </row>
    <row r="41" spans="1:4" x14ac:dyDescent="0.25">
      <c r="A41" s="125"/>
      <c r="B41" s="125"/>
    </row>
    <row r="42" spans="1:4" x14ac:dyDescent="0.25">
      <c r="A42" s="125"/>
      <c r="B42" s="125"/>
    </row>
    <row r="43" spans="1:4" x14ac:dyDescent="0.25">
      <c r="A43" s="125"/>
      <c r="B43" s="125"/>
    </row>
    <row r="44" spans="1:4" x14ac:dyDescent="0.25">
      <c r="A44" s="125"/>
      <c r="B44" s="125"/>
    </row>
  </sheetData>
  <mergeCells count="8">
    <mergeCell ref="O21:R21"/>
    <mergeCell ref="A27:A33"/>
    <mergeCell ref="B1:H1"/>
    <mergeCell ref="E2:H2"/>
    <mergeCell ref="A3:A14"/>
    <mergeCell ref="E3:H3"/>
    <mergeCell ref="E4:H4"/>
    <mergeCell ref="A15:A26"/>
  </mergeCells>
  <hyperlinks>
    <hyperlink ref="O21:R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E3:E4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6" tint="0.59999389629810485"/>
  </sheetPr>
  <dimension ref="A1:O81"/>
  <sheetViews>
    <sheetView view="pageBreakPreview" topLeftCell="A3" zoomScaleNormal="100" zoomScaleSheetLayoutView="100" workbookViewId="0">
      <selection activeCell="G36" sqref="G36"/>
    </sheetView>
  </sheetViews>
  <sheetFormatPr defaultColWidth="9.140625" defaultRowHeight="15" x14ac:dyDescent="0.25"/>
  <cols>
    <col min="1" max="1" width="15.85546875" style="125" bestFit="1" customWidth="1"/>
    <col min="2" max="2" width="6.85546875" style="125" customWidth="1"/>
    <col min="3" max="4" width="18.28515625" style="125" customWidth="1"/>
    <col min="5" max="6" width="19.28515625" style="125" customWidth="1"/>
    <col min="7" max="7" width="19.85546875" style="125" customWidth="1"/>
    <col min="8" max="8" width="1.85546875" style="125" customWidth="1"/>
    <col min="9" max="9" width="18.140625" style="125" customWidth="1"/>
    <col min="10" max="10" width="9.140625" style="125" customWidth="1"/>
    <col min="11" max="11" width="9.140625" style="125"/>
    <col min="12" max="12" width="12.42578125" style="125" customWidth="1"/>
    <col min="13" max="16384" width="9.140625" style="125"/>
  </cols>
  <sheetData>
    <row r="1" spans="1:15" x14ac:dyDescent="0.25">
      <c r="A1" s="157" t="s">
        <v>23</v>
      </c>
      <c r="B1" s="345" t="s">
        <v>150</v>
      </c>
      <c r="C1" s="345"/>
      <c r="D1" s="345"/>
      <c r="E1" s="345"/>
      <c r="F1" s="345"/>
      <c r="G1" s="345"/>
      <c r="H1" s="57"/>
      <c r="J1" s="84"/>
      <c r="K1" s="84"/>
      <c r="L1" s="84"/>
      <c r="M1" s="84"/>
      <c r="N1" s="66"/>
      <c r="O1" s="60"/>
    </row>
    <row r="2" spans="1:15" ht="39.75" customHeight="1" x14ac:dyDescent="0.25">
      <c r="A2" s="146" t="s">
        <v>30</v>
      </c>
      <c r="B2" s="31" t="s">
        <v>36</v>
      </c>
      <c r="C2" s="31" t="s">
        <v>148</v>
      </c>
      <c r="D2" s="31" t="s">
        <v>109</v>
      </c>
      <c r="E2" s="31" t="s">
        <v>134</v>
      </c>
      <c r="F2" s="31" t="s">
        <v>149</v>
      </c>
      <c r="G2" s="190" t="s">
        <v>32</v>
      </c>
      <c r="H2" s="57"/>
      <c r="I2" s="83"/>
      <c r="J2" s="83"/>
      <c r="K2" s="83"/>
      <c r="L2" s="83"/>
      <c r="M2" s="83"/>
    </row>
    <row r="3" spans="1:15" x14ac:dyDescent="0.25">
      <c r="A3" s="454">
        <v>2022</v>
      </c>
      <c r="B3" s="24">
        <v>1</v>
      </c>
      <c r="C3" s="24">
        <v>17.799999999999997</v>
      </c>
      <c r="D3" s="24">
        <v>8</v>
      </c>
      <c r="E3" s="24">
        <v>12.799999999999997</v>
      </c>
      <c r="F3" s="26">
        <v>3.1254709508968972</v>
      </c>
      <c r="G3" s="178" t="s">
        <v>62</v>
      </c>
      <c r="H3" s="57"/>
      <c r="I3" s="83"/>
      <c r="J3" s="83"/>
      <c r="K3" s="83"/>
      <c r="L3" s="83"/>
      <c r="M3" s="83"/>
    </row>
    <row r="4" spans="1:15" x14ac:dyDescent="0.25">
      <c r="A4" s="455"/>
      <c r="B4" s="24">
        <v>2</v>
      </c>
      <c r="C4" s="24">
        <v>18.599999999999994</v>
      </c>
      <c r="D4" s="24">
        <v>7.5</v>
      </c>
      <c r="E4" s="24">
        <v>12.299999999999997</v>
      </c>
      <c r="F4" s="26">
        <v>3.778369794702499</v>
      </c>
      <c r="G4" s="85"/>
      <c r="H4" s="57"/>
      <c r="I4" s="83"/>
      <c r="J4" s="83"/>
      <c r="K4" s="83"/>
      <c r="L4" s="83"/>
      <c r="M4" s="83"/>
    </row>
    <row r="5" spans="1:15" x14ac:dyDescent="0.25">
      <c r="A5" s="455"/>
      <c r="B5" s="24">
        <v>3</v>
      </c>
      <c r="C5" s="24">
        <v>12.400000000000006</v>
      </c>
      <c r="D5" s="24">
        <v>12.799999999999997</v>
      </c>
      <c r="E5" s="24">
        <v>13.400000000000006</v>
      </c>
      <c r="F5" s="26">
        <v>18.782470637425931</v>
      </c>
      <c r="G5" s="85"/>
      <c r="H5" s="57"/>
      <c r="I5" s="83"/>
      <c r="J5" s="83"/>
      <c r="K5" s="83"/>
      <c r="L5" s="83"/>
      <c r="M5" s="83"/>
    </row>
    <row r="6" spans="1:15" x14ac:dyDescent="0.25">
      <c r="A6" s="455"/>
      <c r="B6" s="24">
        <v>4</v>
      </c>
      <c r="C6" s="24">
        <v>23.5</v>
      </c>
      <c r="D6" s="24">
        <v>7.7000000000000028</v>
      </c>
      <c r="E6" s="24">
        <v>11.099999999999994</v>
      </c>
      <c r="F6" s="26">
        <v>5.3974071522547575</v>
      </c>
      <c r="G6" s="85"/>
      <c r="H6" s="57"/>
      <c r="I6" s="83"/>
      <c r="J6" s="83"/>
      <c r="K6" s="83"/>
      <c r="L6" s="83"/>
      <c r="M6" s="83"/>
    </row>
    <row r="7" spans="1:15" x14ac:dyDescent="0.25">
      <c r="A7" s="455"/>
      <c r="B7" s="24">
        <v>5</v>
      </c>
      <c r="C7" s="24">
        <v>33.800000000000011</v>
      </c>
      <c r="D7" s="24">
        <v>5</v>
      </c>
      <c r="E7" s="24">
        <v>12.400000000000006</v>
      </c>
      <c r="F7" s="26">
        <v>0.85630312377756468</v>
      </c>
      <c r="G7" s="85"/>
      <c r="H7" s="57"/>
      <c r="I7" s="83"/>
      <c r="J7" s="83"/>
      <c r="K7" s="83"/>
      <c r="L7" s="83"/>
      <c r="M7" s="83"/>
    </row>
    <row r="8" spans="1:15" x14ac:dyDescent="0.25">
      <c r="A8" s="455"/>
      <c r="B8" s="24">
        <v>6</v>
      </c>
      <c r="C8" s="24">
        <v>39.699999999999989</v>
      </c>
      <c r="D8" s="24">
        <v>6.2000000000000028</v>
      </c>
      <c r="E8" s="24">
        <v>14.299999999999997</v>
      </c>
      <c r="F8" s="26">
        <v>3.5525222311904088</v>
      </c>
      <c r="G8" s="85"/>
      <c r="H8" s="57"/>
      <c r="I8" s="83"/>
      <c r="J8" s="83"/>
      <c r="K8" s="83"/>
      <c r="L8" s="83"/>
      <c r="M8" s="83"/>
    </row>
    <row r="9" spans="1:15" x14ac:dyDescent="0.25">
      <c r="A9" s="455"/>
      <c r="B9" s="24">
        <v>7</v>
      </c>
      <c r="C9" s="24">
        <v>45.699999999999989</v>
      </c>
      <c r="D9" s="24">
        <v>9</v>
      </c>
      <c r="E9" s="24">
        <v>17.700000000000003</v>
      </c>
      <c r="F9" s="26">
        <v>11.490854503455111</v>
      </c>
      <c r="G9" s="85"/>
      <c r="H9" s="57"/>
      <c r="I9" s="83"/>
      <c r="J9" s="83"/>
      <c r="K9" s="83"/>
      <c r="L9" s="83"/>
      <c r="M9" s="83"/>
    </row>
    <row r="10" spans="1:15" x14ac:dyDescent="0.25">
      <c r="A10" s="455"/>
      <c r="B10" s="24">
        <v>8</v>
      </c>
      <c r="C10" s="24">
        <v>41.699999999999989</v>
      </c>
      <c r="D10" s="24">
        <v>8.4000000000000057</v>
      </c>
      <c r="E10" s="24">
        <v>16</v>
      </c>
      <c r="F10" s="26">
        <v>11.443092911560868</v>
      </c>
      <c r="G10" s="85"/>
      <c r="H10" s="57"/>
      <c r="I10" s="83"/>
      <c r="J10" s="83"/>
      <c r="K10" s="83"/>
      <c r="L10" s="83"/>
      <c r="M10" s="83"/>
    </row>
    <row r="11" spans="1:15" x14ac:dyDescent="0.25">
      <c r="A11" s="455"/>
      <c r="B11" s="24">
        <v>9</v>
      </c>
      <c r="C11" s="24">
        <v>39.599999999999994</v>
      </c>
      <c r="D11" s="24">
        <v>9.5999999999999943</v>
      </c>
      <c r="E11" s="24">
        <v>14.799999999999997</v>
      </c>
      <c r="F11" s="26">
        <v>11.764906962012617</v>
      </c>
      <c r="G11" s="85"/>
      <c r="H11" s="57"/>
      <c r="I11" s="83"/>
      <c r="J11" s="83"/>
      <c r="K11" s="83"/>
      <c r="L11" s="83"/>
      <c r="M11" s="83"/>
    </row>
    <row r="12" spans="1:15" x14ac:dyDescent="0.25">
      <c r="A12" s="455"/>
      <c r="B12" s="24">
        <v>10</v>
      </c>
      <c r="C12" s="24">
        <v>31.199999999999989</v>
      </c>
      <c r="D12" s="24">
        <v>10</v>
      </c>
      <c r="E12" s="24">
        <v>13.5</v>
      </c>
      <c r="F12" s="26">
        <v>10.930332985774143</v>
      </c>
      <c r="G12" s="85"/>
      <c r="H12" s="57"/>
      <c r="I12" s="83"/>
      <c r="J12" s="83"/>
      <c r="K12" s="83"/>
      <c r="L12" s="83"/>
      <c r="M12" s="83"/>
    </row>
    <row r="13" spans="1:15" x14ac:dyDescent="0.25">
      <c r="A13" s="455"/>
      <c r="B13" s="24">
        <v>11</v>
      </c>
      <c r="C13" s="24">
        <v>29.099999999999994</v>
      </c>
      <c r="D13" s="24">
        <v>10.599999999999994</v>
      </c>
      <c r="E13" s="24">
        <v>12.799999999999997</v>
      </c>
      <c r="F13" s="26">
        <v>7.8633843471183269</v>
      </c>
      <c r="G13" s="85"/>
      <c r="H13" s="57"/>
      <c r="I13" s="83"/>
      <c r="J13" s="83"/>
      <c r="K13" s="83"/>
      <c r="L13" s="83"/>
      <c r="M13" s="83"/>
    </row>
    <row r="14" spans="1:15" x14ac:dyDescent="0.25">
      <c r="A14" s="456"/>
      <c r="B14" s="24">
        <v>12</v>
      </c>
      <c r="C14" s="24">
        <v>21.299999999999997</v>
      </c>
      <c r="D14" s="24">
        <v>10.599999999999994</v>
      </c>
      <c r="E14" s="24">
        <v>11</v>
      </c>
      <c r="F14" s="26">
        <v>7.5677613806677471</v>
      </c>
      <c r="G14" s="85"/>
      <c r="H14" s="57"/>
      <c r="I14" s="83"/>
      <c r="J14" s="457" t="s">
        <v>0</v>
      </c>
      <c r="K14" s="457"/>
      <c r="L14" s="457"/>
      <c r="M14" s="457"/>
    </row>
    <row r="15" spans="1:15" x14ac:dyDescent="0.25">
      <c r="A15" s="454">
        <v>2023</v>
      </c>
      <c r="B15" s="24">
        <v>1</v>
      </c>
      <c r="C15" s="24">
        <v>17</v>
      </c>
      <c r="D15" s="24">
        <v>7.4000000000000057</v>
      </c>
      <c r="E15" s="24">
        <v>8.5999999999999943</v>
      </c>
      <c r="F15" s="26">
        <v>6.6729240130463552</v>
      </c>
      <c r="G15" s="85"/>
      <c r="H15" s="57"/>
      <c r="I15" s="83"/>
      <c r="J15" s="83"/>
      <c r="K15" s="83"/>
      <c r="L15" s="83"/>
      <c r="M15" s="83"/>
    </row>
    <row r="16" spans="1:15" ht="15" customHeight="1" x14ac:dyDescent="0.25">
      <c r="A16" s="455"/>
      <c r="B16" s="24">
        <v>2</v>
      </c>
      <c r="C16" s="24">
        <v>9.7999999999999972</v>
      </c>
      <c r="D16" s="24">
        <v>6.9000000000000057</v>
      </c>
      <c r="E16" s="24">
        <v>6.7999999999999972</v>
      </c>
      <c r="F16" s="26">
        <v>3.8045705025797218</v>
      </c>
      <c r="G16" s="85"/>
      <c r="H16" s="57"/>
      <c r="I16" s="83"/>
      <c r="J16" s="83"/>
      <c r="K16" s="83"/>
      <c r="L16" s="83"/>
      <c r="M16" s="83"/>
    </row>
    <row r="17" spans="1:13" x14ac:dyDescent="0.25">
      <c r="A17" s="455"/>
      <c r="B17" s="24">
        <v>3</v>
      </c>
      <c r="C17" s="24">
        <v>15.599999999999994</v>
      </c>
      <c r="D17" s="24">
        <v>0.79999999999999716</v>
      </c>
      <c r="E17" s="24">
        <v>4.9000000000000057</v>
      </c>
      <c r="F17" s="26">
        <v>-9.4638127628649897</v>
      </c>
      <c r="G17" s="86"/>
      <c r="H17" s="57"/>
      <c r="I17" s="83"/>
      <c r="J17" s="83"/>
      <c r="K17" s="83"/>
      <c r="L17" s="83"/>
      <c r="M17" s="83"/>
    </row>
    <row r="18" spans="1:13" x14ac:dyDescent="0.25">
      <c r="A18" s="455"/>
      <c r="B18" s="24">
        <v>4</v>
      </c>
      <c r="C18" s="24">
        <v>1</v>
      </c>
      <c r="D18" s="24">
        <v>3.2999999999999972</v>
      </c>
      <c r="E18" s="24">
        <v>1.9000000000000057</v>
      </c>
      <c r="F18" s="26">
        <v>-0.439970461348409</v>
      </c>
      <c r="G18" s="85"/>
      <c r="H18" s="57"/>
      <c r="I18" s="83"/>
      <c r="J18" s="83"/>
      <c r="K18" s="83"/>
      <c r="L18" s="83"/>
      <c r="M18" s="83"/>
    </row>
    <row r="19" spans="1:13" x14ac:dyDescent="0.25">
      <c r="A19" s="455"/>
      <c r="B19" s="24">
        <v>5</v>
      </c>
      <c r="C19" s="24">
        <v>-5.5</v>
      </c>
      <c r="D19" s="24">
        <v>4.4000000000000057</v>
      </c>
      <c r="E19" s="24">
        <v>-0.90000000000000568</v>
      </c>
      <c r="F19" s="26">
        <v>3.3854145782011642</v>
      </c>
      <c r="G19" s="85"/>
      <c r="H19" s="57"/>
      <c r="I19" s="83"/>
      <c r="J19" s="83"/>
      <c r="K19" s="83"/>
      <c r="L19" s="83"/>
      <c r="M19" s="83"/>
    </row>
    <row r="20" spans="1:13" x14ac:dyDescent="0.25">
      <c r="A20" s="455"/>
      <c r="B20" s="24">
        <v>6</v>
      </c>
      <c r="C20" s="24">
        <v>-14.200000000000003</v>
      </c>
      <c r="D20" s="24">
        <v>2.2999999999999972</v>
      </c>
      <c r="E20" s="24">
        <v>-6</v>
      </c>
      <c r="F20" s="26">
        <v>1.3535161929755049</v>
      </c>
      <c r="G20" s="85"/>
      <c r="H20" s="57"/>
      <c r="I20" s="83"/>
      <c r="J20" s="83"/>
      <c r="K20" s="83"/>
      <c r="L20" s="83"/>
      <c r="M20" s="83"/>
    </row>
    <row r="21" spans="1:13" x14ac:dyDescent="0.25">
      <c r="A21" s="455"/>
      <c r="B21" s="24">
        <v>7</v>
      </c>
      <c r="C21" s="24">
        <v>-20.599999999999994</v>
      </c>
      <c r="D21" s="24">
        <v>-2.7000000000000028</v>
      </c>
      <c r="E21" s="24">
        <v>-11.099999999999994</v>
      </c>
      <c r="F21" s="26">
        <v>-6.5722523150442953</v>
      </c>
      <c r="G21" s="85"/>
      <c r="H21" s="57"/>
      <c r="I21" s="83"/>
      <c r="J21" s="83"/>
      <c r="K21" s="83"/>
      <c r="L21" s="83"/>
      <c r="M21" s="83"/>
    </row>
    <row r="22" spans="1:13" x14ac:dyDescent="0.25">
      <c r="A22" s="455"/>
      <c r="B22" s="24">
        <v>8</v>
      </c>
      <c r="C22" s="24">
        <v>-24.3</v>
      </c>
      <c r="D22" s="24">
        <v>-3.5</v>
      </c>
      <c r="E22" s="24">
        <v>-12.799999999999997</v>
      </c>
      <c r="F22" s="26">
        <v>-4.4371870494609169</v>
      </c>
      <c r="G22" s="85"/>
      <c r="H22" s="57"/>
      <c r="I22" s="83"/>
      <c r="J22" s="83"/>
      <c r="K22" s="83"/>
      <c r="L22" s="83"/>
      <c r="M22" s="83"/>
    </row>
    <row r="23" spans="1:13" x14ac:dyDescent="0.25">
      <c r="A23" s="455"/>
      <c r="B23" s="24">
        <v>9</v>
      </c>
      <c r="C23" s="24">
        <v>-22.400000000000006</v>
      </c>
      <c r="D23" s="24">
        <v>-3.9000000000000057</v>
      </c>
      <c r="E23" s="24">
        <v>-10</v>
      </c>
      <c r="F23" s="26">
        <v>-1.4720001645784322</v>
      </c>
      <c r="G23" s="85"/>
      <c r="H23" s="57"/>
      <c r="I23" s="83"/>
      <c r="J23" s="83"/>
      <c r="K23" s="83"/>
      <c r="L23" s="83"/>
      <c r="M23" s="83"/>
    </row>
    <row r="24" spans="1:13" x14ac:dyDescent="0.25">
      <c r="A24" s="455"/>
      <c r="B24" s="24">
        <v>10</v>
      </c>
      <c r="C24" s="24">
        <v>-19.400000000000006</v>
      </c>
      <c r="D24" s="24">
        <v>-3.2999999999999972</v>
      </c>
      <c r="E24" s="24">
        <v>-8.0999999999999943</v>
      </c>
      <c r="F24" s="26">
        <v>0.71230318867227993</v>
      </c>
      <c r="G24" s="85"/>
      <c r="H24" s="57"/>
      <c r="I24" s="83"/>
      <c r="J24" s="83"/>
      <c r="K24" s="83"/>
      <c r="L24" s="83"/>
      <c r="M24" s="83"/>
    </row>
    <row r="25" spans="1:13" x14ac:dyDescent="0.25">
      <c r="A25" s="455"/>
      <c r="B25" s="24">
        <v>11</v>
      </c>
      <c r="C25" s="24">
        <v>-17.5</v>
      </c>
      <c r="D25" s="24">
        <v>-4.0999999999999943</v>
      </c>
      <c r="E25" s="24">
        <v>-7.7000000000000028</v>
      </c>
      <c r="F25" s="26">
        <v>-0.36928407105607164</v>
      </c>
      <c r="G25" s="85"/>
      <c r="H25" s="57"/>
      <c r="I25" s="83"/>
      <c r="J25" s="83"/>
      <c r="K25" s="83"/>
      <c r="L25" s="83"/>
      <c r="M25" s="83"/>
    </row>
    <row r="26" spans="1:13" x14ac:dyDescent="0.25">
      <c r="A26" s="456"/>
      <c r="B26" s="37">
        <v>12</v>
      </c>
      <c r="C26" s="37">
        <v>-16</v>
      </c>
      <c r="D26" s="37">
        <v>-4.5999999999999943</v>
      </c>
      <c r="E26" s="37">
        <v>-7.2000000000000028</v>
      </c>
      <c r="F26" s="26">
        <v>-2.1449749631879627</v>
      </c>
      <c r="G26" s="85"/>
      <c r="H26" s="57"/>
      <c r="I26" s="83"/>
      <c r="J26" s="83"/>
      <c r="K26" s="83"/>
      <c r="L26" s="83"/>
      <c r="M26" s="83"/>
    </row>
    <row r="27" spans="1:13" x14ac:dyDescent="0.25">
      <c r="A27" s="458">
        <v>2024</v>
      </c>
      <c r="B27" s="24">
        <v>1</v>
      </c>
      <c r="C27" s="24">
        <v>-11.400000000000006</v>
      </c>
      <c r="D27" s="24">
        <v>-5.2000000000000028</v>
      </c>
      <c r="E27" s="24">
        <v>-6.2000000000000028</v>
      </c>
      <c r="F27" s="26">
        <v>-2.5128736548956283</v>
      </c>
      <c r="G27" s="85"/>
      <c r="H27" s="57"/>
      <c r="I27" s="83"/>
      <c r="J27" s="82"/>
      <c r="K27" s="82"/>
      <c r="L27" s="82"/>
      <c r="M27" s="83"/>
    </row>
    <row r="28" spans="1:13" x14ac:dyDescent="0.25">
      <c r="A28" s="459"/>
      <c r="B28" s="24">
        <v>2</v>
      </c>
      <c r="C28" s="24">
        <v>-7.2999999999999972</v>
      </c>
      <c r="D28" s="24">
        <v>-2.4000000000000057</v>
      </c>
      <c r="E28" s="24">
        <v>-5.0999999999999943</v>
      </c>
      <c r="F28" s="26">
        <v>-0.29477957738723148</v>
      </c>
      <c r="G28" s="85"/>
      <c r="H28" s="57"/>
      <c r="I28" s="83"/>
      <c r="J28" s="83"/>
      <c r="K28" s="83"/>
      <c r="L28" s="83"/>
      <c r="M28" s="83"/>
    </row>
    <row r="29" spans="1:13" x14ac:dyDescent="0.25">
      <c r="A29" s="459"/>
      <c r="B29" s="24">
        <v>3</v>
      </c>
      <c r="C29" s="24">
        <v>-7.0999999999999943</v>
      </c>
      <c r="D29" s="24">
        <v>-1.2000000000000028</v>
      </c>
      <c r="E29" s="24">
        <v>-4.7999999999999972</v>
      </c>
      <c r="F29" s="26">
        <v>-0.63603855836808521</v>
      </c>
      <c r="G29" s="85"/>
      <c r="H29" s="57"/>
      <c r="I29" s="83"/>
      <c r="J29" s="83"/>
      <c r="K29" s="83"/>
      <c r="L29" s="83"/>
      <c r="M29" s="83"/>
    </row>
    <row r="30" spans="1:13" x14ac:dyDescent="0.25">
      <c r="A30" s="459"/>
      <c r="B30" s="24">
        <v>4</v>
      </c>
      <c r="C30" s="24">
        <v>-5.5</v>
      </c>
      <c r="D30" s="24">
        <v>9.9999999999994316E-2</v>
      </c>
      <c r="E30" s="24">
        <v>-2.4000000000000057</v>
      </c>
      <c r="F30" s="26">
        <v>-1.2999271238324326</v>
      </c>
      <c r="G30" s="85"/>
      <c r="H30" s="57"/>
      <c r="I30" s="83"/>
      <c r="J30" s="83"/>
      <c r="K30" s="83"/>
      <c r="L30" s="83"/>
      <c r="M30" s="83"/>
    </row>
    <row r="31" spans="1:13" x14ac:dyDescent="0.25">
      <c r="A31" s="459"/>
      <c r="B31" s="24">
        <v>5</v>
      </c>
      <c r="C31" s="24">
        <v>-7.4000000000000057</v>
      </c>
      <c r="D31" s="24">
        <v>9.9999999999994316E-2</v>
      </c>
      <c r="E31" s="24">
        <v>-2.7000000000000028</v>
      </c>
      <c r="F31" s="26">
        <v>-0.81681943585169847</v>
      </c>
      <c r="G31" s="85"/>
      <c r="H31" s="57"/>
      <c r="I31" s="83"/>
      <c r="J31" s="83"/>
      <c r="K31" s="83"/>
      <c r="L31" s="83"/>
      <c r="M31" s="83"/>
    </row>
    <row r="32" spans="1:13" x14ac:dyDescent="0.25">
      <c r="A32" s="459"/>
      <c r="B32" s="24">
        <v>6</v>
      </c>
      <c r="C32" s="24">
        <v>-1.9000000000000057</v>
      </c>
      <c r="D32" s="24">
        <v>0</v>
      </c>
      <c r="E32" s="24">
        <v>0.59999999999999432</v>
      </c>
      <c r="F32" s="26">
        <v>1.7636009796496523</v>
      </c>
      <c r="G32" s="85"/>
      <c r="H32" s="57"/>
      <c r="I32" s="83"/>
      <c r="J32" s="83"/>
      <c r="K32" s="83"/>
      <c r="L32" s="83"/>
      <c r="M32" s="83"/>
    </row>
    <row r="33" spans="1:13" x14ac:dyDescent="0.25">
      <c r="A33" s="85"/>
      <c r="B33" s="85"/>
      <c r="C33" s="85"/>
      <c r="D33" s="85"/>
      <c r="E33" s="85"/>
      <c r="F33" s="85"/>
      <c r="G33" s="85"/>
      <c r="H33" s="57"/>
      <c r="I33" s="83"/>
      <c r="J33" s="83"/>
      <c r="K33" s="83"/>
      <c r="L33" s="83"/>
      <c r="M33" s="83"/>
    </row>
    <row r="34" spans="1:13" x14ac:dyDescent="0.25">
      <c r="A34" s="85"/>
      <c r="B34" s="85"/>
      <c r="C34" s="85"/>
      <c r="D34" s="85"/>
      <c r="E34" s="85"/>
      <c r="F34" s="85"/>
      <c r="G34" s="85"/>
      <c r="H34" s="57"/>
      <c r="I34" s="83"/>
      <c r="J34" s="83"/>
      <c r="K34" s="83"/>
      <c r="L34" s="83"/>
      <c r="M34" s="83"/>
    </row>
    <row r="35" spans="1:13" x14ac:dyDescent="0.25">
      <c r="A35" s="85"/>
      <c r="B35" s="85"/>
      <c r="C35" s="85"/>
      <c r="D35" s="85"/>
      <c r="E35" s="85"/>
      <c r="F35" s="85"/>
      <c r="G35" s="85"/>
      <c r="H35" s="57"/>
      <c r="I35" s="83"/>
      <c r="J35" s="83"/>
      <c r="K35" s="83"/>
      <c r="L35" s="83"/>
      <c r="M35" s="83"/>
    </row>
    <row r="36" spans="1:13" x14ac:dyDescent="0.25">
      <c r="A36" s="85"/>
      <c r="B36" s="85"/>
      <c r="C36" s="85"/>
      <c r="D36" s="85"/>
      <c r="E36" s="85"/>
      <c r="F36" s="85"/>
      <c r="G36" s="85"/>
      <c r="H36" s="57"/>
      <c r="I36" s="83"/>
      <c r="J36" s="83"/>
      <c r="K36" s="83"/>
      <c r="L36" s="83"/>
      <c r="M36" s="83"/>
    </row>
    <row r="37" spans="1:13" x14ac:dyDescent="0.25">
      <c r="A37" s="85"/>
      <c r="B37" s="85"/>
      <c r="C37" s="85"/>
      <c r="D37" s="85"/>
      <c r="E37" s="85"/>
      <c r="F37" s="85"/>
      <c r="G37" s="87"/>
      <c r="H37" s="57"/>
      <c r="I37" s="88"/>
      <c r="J37" s="88"/>
      <c r="K37" s="88"/>
      <c r="L37" s="88"/>
      <c r="M37" s="88"/>
    </row>
    <row r="38" spans="1:13" x14ac:dyDescent="0.25">
      <c r="G38" s="85"/>
      <c r="H38" s="57"/>
      <c r="I38" s="83"/>
      <c r="J38" s="83"/>
      <c r="K38" s="83"/>
      <c r="L38" s="83"/>
      <c r="M38" s="83"/>
    </row>
    <row r="39" spans="1:13" x14ac:dyDescent="0.25">
      <c r="H39" s="57"/>
    </row>
    <row r="40" spans="1:13" x14ac:dyDescent="0.25">
      <c r="H40" s="57"/>
    </row>
    <row r="41" spans="1:13" x14ac:dyDescent="0.25">
      <c r="H41" s="57"/>
    </row>
    <row r="42" spans="1:13" x14ac:dyDescent="0.25">
      <c r="H42" s="57"/>
    </row>
    <row r="43" spans="1:13" x14ac:dyDescent="0.25">
      <c r="H43" s="57"/>
    </row>
    <row r="44" spans="1:13" x14ac:dyDescent="0.25">
      <c r="H44" s="57"/>
    </row>
    <row r="45" spans="1:13" x14ac:dyDescent="0.25">
      <c r="H45" s="57"/>
    </row>
    <row r="46" spans="1:13" x14ac:dyDescent="0.25">
      <c r="H46" s="57"/>
    </row>
    <row r="47" spans="1:13" x14ac:dyDescent="0.25">
      <c r="H47" s="57"/>
    </row>
    <row r="48" spans="1:13" x14ac:dyDescent="0.25">
      <c r="H48" s="57"/>
    </row>
    <row r="49" spans="8:8" x14ac:dyDescent="0.25">
      <c r="H49" s="57"/>
    </row>
    <row r="50" spans="8:8" x14ac:dyDescent="0.25">
      <c r="H50" s="57"/>
    </row>
    <row r="51" spans="8:8" x14ac:dyDescent="0.25">
      <c r="H51" s="57"/>
    </row>
    <row r="52" spans="8:8" x14ac:dyDescent="0.25">
      <c r="H52" s="57"/>
    </row>
    <row r="53" spans="8:8" x14ac:dyDescent="0.25">
      <c r="H53" s="57"/>
    </row>
    <row r="54" spans="8:8" x14ac:dyDescent="0.25">
      <c r="H54" s="57"/>
    </row>
    <row r="55" spans="8:8" x14ac:dyDescent="0.25">
      <c r="H55" s="57"/>
    </row>
    <row r="56" spans="8:8" x14ac:dyDescent="0.25">
      <c r="H56" s="57"/>
    </row>
    <row r="57" spans="8:8" x14ac:dyDescent="0.25">
      <c r="H57" s="57"/>
    </row>
    <row r="58" spans="8:8" x14ac:dyDescent="0.25">
      <c r="H58" s="57"/>
    </row>
    <row r="59" spans="8:8" x14ac:dyDescent="0.25">
      <c r="H59" s="57"/>
    </row>
    <row r="60" spans="8:8" x14ac:dyDescent="0.25">
      <c r="H60" s="57"/>
    </row>
    <row r="61" spans="8:8" x14ac:dyDescent="0.25">
      <c r="H61" s="57"/>
    </row>
    <row r="62" spans="8:8" x14ac:dyDescent="0.25">
      <c r="H62" s="57"/>
    </row>
    <row r="63" spans="8:8" x14ac:dyDescent="0.25">
      <c r="H63" s="57"/>
    </row>
    <row r="64" spans="8:8" x14ac:dyDescent="0.25">
      <c r="H64" s="57"/>
    </row>
    <row r="65" spans="8:8" x14ac:dyDescent="0.25">
      <c r="H65" s="57"/>
    </row>
    <row r="66" spans="8:8" x14ac:dyDescent="0.25">
      <c r="H66" s="57"/>
    </row>
    <row r="67" spans="8:8" x14ac:dyDescent="0.25">
      <c r="H67" s="57"/>
    </row>
    <row r="68" spans="8:8" x14ac:dyDescent="0.25">
      <c r="H68" s="57"/>
    </row>
    <row r="69" spans="8:8" x14ac:dyDescent="0.25">
      <c r="H69" s="57"/>
    </row>
    <row r="70" spans="8:8" x14ac:dyDescent="0.25">
      <c r="H70" s="57"/>
    </row>
    <row r="71" spans="8:8" x14ac:dyDescent="0.25">
      <c r="H71" s="57"/>
    </row>
    <row r="72" spans="8:8" x14ac:dyDescent="0.25">
      <c r="H72" s="57"/>
    </row>
    <row r="73" spans="8:8" x14ac:dyDescent="0.25">
      <c r="H73" s="57"/>
    </row>
    <row r="74" spans="8:8" x14ac:dyDescent="0.25">
      <c r="H74" s="57"/>
    </row>
    <row r="75" spans="8:8" x14ac:dyDescent="0.25">
      <c r="H75" s="57"/>
    </row>
    <row r="76" spans="8:8" x14ac:dyDescent="0.25">
      <c r="H76" s="57"/>
    </row>
    <row r="77" spans="8:8" x14ac:dyDescent="0.25">
      <c r="H77" s="57"/>
    </row>
    <row r="78" spans="8:8" x14ac:dyDescent="0.25">
      <c r="H78" s="57"/>
    </row>
    <row r="79" spans="8:8" x14ac:dyDescent="0.25">
      <c r="H79" s="57"/>
    </row>
    <row r="80" spans="8:8" x14ac:dyDescent="0.25">
      <c r="H80" s="57"/>
    </row>
    <row r="81" spans="8:8" x14ac:dyDescent="0.25">
      <c r="H81" s="57"/>
    </row>
  </sheetData>
  <mergeCells count="5">
    <mergeCell ref="B1:G1"/>
    <mergeCell ref="A3:A14"/>
    <mergeCell ref="J14:M14"/>
    <mergeCell ref="A15:A26"/>
    <mergeCell ref="A27:A32"/>
  </mergeCells>
  <hyperlinks>
    <hyperlink ref="J14:M14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70"/>
  <sheetViews>
    <sheetView view="pageBreakPreview" zoomScaleNormal="100" zoomScaleSheetLayoutView="100" workbookViewId="0">
      <selection activeCell="F19" sqref="F19:J19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x14ac:dyDescent="0.25">
      <c r="A1" s="67" t="s">
        <v>1</v>
      </c>
      <c r="B1" s="335" t="str">
        <f>INDEX(Содержание!$B$3:$G$44,MATCH(A1,Содержание!$A$3:$A$44,0),1)</f>
        <v>Инфляция, г/г, %</v>
      </c>
      <c r="C1" s="335"/>
      <c r="D1" s="335"/>
      <c r="E1" s="335"/>
      <c r="F1" s="335"/>
      <c r="G1" s="335"/>
      <c r="H1" s="335"/>
      <c r="I1" s="335"/>
      <c r="J1" s="335"/>
    </row>
    <row r="2" spans="1:10" x14ac:dyDescent="0.25">
      <c r="A2" s="132"/>
      <c r="B2" s="132"/>
      <c r="C2" s="132"/>
      <c r="D2" s="132"/>
      <c r="E2" s="132"/>
      <c r="F2" s="339"/>
      <c r="G2" s="339"/>
      <c r="H2" s="339"/>
      <c r="I2" s="111"/>
      <c r="J2" s="111"/>
    </row>
    <row r="3" spans="1:10" x14ac:dyDescent="0.25">
      <c r="A3" s="337"/>
      <c r="B3" s="133"/>
      <c r="C3" s="134"/>
      <c r="D3" s="134"/>
      <c r="E3" s="134"/>
      <c r="F3" s="338"/>
      <c r="G3" s="338"/>
      <c r="H3" s="338"/>
      <c r="I3" s="111"/>
      <c r="J3" s="111"/>
    </row>
    <row r="4" spans="1:10" x14ac:dyDescent="0.25">
      <c r="A4" s="337"/>
      <c r="B4" s="133"/>
      <c r="C4" s="134"/>
      <c r="D4" s="134"/>
      <c r="E4" s="134"/>
      <c r="F4" s="338"/>
      <c r="G4" s="338"/>
      <c r="H4" s="338"/>
      <c r="I4" s="111"/>
      <c r="J4" s="111"/>
    </row>
    <row r="5" spans="1:10" ht="15" customHeight="1" x14ac:dyDescent="0.25">
      <c r="A5" s="337"/>
      <c r="B5" s="133"/>
      <c r="C5" s="134"/>
      <c r="D5" s="134"/>
      <c r="E5" s="134"/>
      <c r="F5" s="338"/>
      <c r="G5" s="338"/>
      <c r="H5" s="338"/>
      <c r="I5" s="111"/>
      <c r="J5" s="111"/>
    </row>
    <row r="6" spans="1:10" ht="15" customHeight="1" x14ac:dyDescent="0.25">
      <c r="A6" s="337"/>
      <c r="B6" s="133"/>
      <c r="C6" s="134"/>
      <c r="D6" s="134"/>
      <c r="E6" s="134"/>
      <c r="F6" s="338"/>
      <c r="G6" s="338"/>
      <c r="H6" s="338"/>
      <c r="I6" s="111"/>
      <c r="J6" s="111"/>
    </row>
    <row r="7" spans="1:10" x14ac:dyDescent="0.25">
      <c r="A7" s="337"/>
      <c r="B7" s="133"/>
      <c r="C7" s="134"/>
      <c r="D7" s="134"/>
      <c r="E7" s="134"/>
      <c r="F7" s="338"/>
      <c r="G7" s="338"/>
      <c r="H7" s="338"/>
      <c r="I7" s="111"/>
      <c r="J7" s="111"/>
    </row>
    <row r="8" spans="1:10" x14ac:dyDescent="0.25">
      <c r="A8" s="337"/>
      <c r="B8" s="133"/>
      <c r="C8" s="134"/>
      <c r="D8" s="134"/>
      <c r="E8" s="134"/>
      <c r="F8" s="338"/>
      <c r="G8" s="338"/>
      <c r="H8" s="338"/>
      <c r="I8" s="111"/>
      <c r="J8" s="111"/>
    </row>
    <row r="9" spans="1:10" x14ac:dyDescent="0.25">
      <c r="A9" s="337"/>
      <c r="B9" s="133"/>
      <c r="C9" s="134"/>
      <c r="D9" s="134"/>
      <c r="E9" s="134"/>
      <c r="F9" s="111"/>
      <c r="G9" s="111"/>
      <c r="H9" s="111"/>
      <c r="I9" s="111"/>
      <c r="J9" s="111"/>
    </row>
    <row r="10" spans="1:10" x14ac:dyDescent="0.25">
      <c r="A10" s="337"/>
      <c r="B10" s="133"/>
      <c r="C10" s="134"/>
      <c r="D10" s="134"/>
      <c r="E10" s="134"/>
      <c r="F10" s="111"/>
      <c r="G10" s="111"/>
      <c r="H10" s="111"/>
      <c r="I10" s="111"/>
      <c r="J10" s="111"/>
    </row>
    <row r="11" spans="1:10" x14ac:dyDescent="0.25">
      <c r="A11" s="337"/>
      <c r="B11" s="133"/>
      <c r="C11" s="134"/>
      <c r="D11" s="134"/>
      <c r="E11" s="134"/>
      <c r="F11" s="111"/>
      <c r="G11" s="111"/>
      <c r="H11" s="111"/>
      <c r="I11" s="111"/>
      <c r="J11" s="111"/>
    </row>
    <row r="12" spans="1:10" x14ac:dyDescent="0.25">
      <c r="A12" s="337"/>
      <c r="B12" s="133"/>
      <c r="C12" s="134"/>
      <c r="D12" s="134"/>
      <c r="E12" s="134"/>
      <c r="F12" s="111"/>
      <c r="G12" s="111"/>
      <c r="H12" s="111"/>
      <c r="I12" s="111"/>
      <c r="J12" s="111"/>
    </row>
    <row r="13" spans="1:10" x14ac:dyDescent="0.25">
      <c r="A13" s="337"/>
      <c r="B13" s="133"/>
      <c r="C13" s="134"/>
      <c r="D13" s="134"/>
      <c r="E13" s="134"/>
      <c r="F13" s="111"/>
      <c r="G13" s="111"/>
      <c r="H13" s="111"/>
      <c r="I13" s="111"/>
      <c r="J13" s="111"/>
    </row>
    <row r="14" spans="1:10" x14ac:dyDescent="0.25">
      <c r="A14" s="337"/>
      <c r="B14" s="133"/>
      <c r="C14" s="134"/>
      <c r="D14" s="134"/>
      <c r="E14" s="134"/>
      <c r="F14" s="111"/>
      <c r="G14" s="111"/>
      <c r="H14" s="111"/>
      <c r="I14" s="111"/>
      <c r="J14" s="111"/>
    </row>
    <row r="15" spans="1:10" x14ac:dyDescent="0.25">
      <c r="A15" s="337"/>
      <c r="B15" s="133"/>
      <c r="C15" s="134"/>
      <c r="D15" s="134"/>
      <c r="E15" s="134"/>
      <c r="F15" s="111"/>
      <c r="G15" s="68"/>
      <c r="H15" s="68"/>
      <c r="I15" s="68"/>
      <c r="J15" s="68"/>
    </row>
    <row r="16" spans="1:10" x14ac:dyDescent="0.25">
      <c r="A16" s="337"/>
      <c r="B16" s="133"/>
      <c r="C16" s="134"/>
      <c r="D16" s="134"/>
      <c r="E16" s="134"/>
      <c r="F16" s="111"/>
      <c r="G16" s="68"/>
      <c r="H16" s="68"/>
      <c r="I16" s="68"/>
      <c r="J16" s="68"/>
    </row>
    <row r="17" spans="1:10" ht="15" customHeight="1" x14ac:dyDescent="0.25">
      <c r="A17" s="337"/>
      <c r="B17" s="133"/>
      <c r="C17" s="134"/>
      <c r="D17" s="134"/>
      <c r="E17" s="134"/>
      <c r="F17" s="336" t="s">
        <v>32</v>
      </c>
      <c r="G17" s="336"/>
      <c r="H17" s="336"/>
      <c r="I17" s="336"/>
      <c r="J17" s="336"/>
    </row>
    <row r="18" spans="1:10" ht="30" customHeight="1" x14ac:dyDescent="0.25">
      <c r="A18" s="337"/>
      <c r="B18" s="133"/>
      <c r="C18" s="134"/>
      <c r="D18" s="134"/>
      <c r="E18" s="134"/>
      <c r="F18" s="332" t="s">
        <v>142</v>
      </c>
      <c r="G18" s="333"/>
      <c r="H18" s="333"/>
      <c r="I18" s="333"/>
      <c r="J18" s="334"/>
    </row>
    <row r="19" spans="1:10" x14ac:dyDescent="0.25">
      <c r="A19" s="337"/>
      <c r="B19" s="133"/>
      <c r="C19" s="134"/>
      <c r="D19" s="134"/>
      <c r="E19" s="134"/>
      <c r="F19" s="331" t="s">
        <v>0</v>
      </c>
      <c r="G19" s="331"/>
      <c r="H19" s="331"/>
      <c r="I19" s="331"/>
      <c r="J19" s="331"/>
    </row>
    <row r="20" spans="1:10" x14ac:dyDescent="0.25">
      <c r="A20" s="16"/>
    </row>
    <row r="21" spans="1:10" x14ac:dyDescent="0.25">
      <c r="A21" s="16"/>
      <c r="D21" t="s">
        <v>49</v>
      </c>
    </row>
    <row r="22" spans="1:10" x14ac:dyDescent="0.25">
      <c r="A22" s="16"/>
    </row>
    <row r="23" spans="1:10" x14ac:dyDescent="0.25">
      <c r="A23" s="16"/>
    </row>
    <row r="24" spans="1:10" x14ac:dyDescent="0.25">
      <c r="A24" s="16"/>
    </row>
    <row r="25" spans="1:10" x14ac:dyDescent="0.25">
      <c r="A25" s="16"/>
    </row>
    <row r="26" spans="1:10" x14ac:dyDescent="0.25">
      <c r="A26" s="16"/>
    </row>
    <row r="27" spans="1:10" x14ac:dyDescent="0.25">
      <c r="A27" s="16"/>
      <c r="B27" s="16"/>
      <c r="C27" s="16"/>
      <c r="D27" s="16"/>
      <c r="E27" s="16"/>
    </row>
    <row r="28" spans="1:10" x14ac:dyDescent="0.25">
      <c r="A28" s="16"/>
      <c r="B28" s="16"/>
      <c r="C28" s="16"/>
      <c r="D28" s="16"/>
      <c r="E28" s="16"/>
    </row>
    <row r="29" spans="1:10" x14ac:dyDescent="0.25">
      <c r="A29" s="16"/>
      <c r="B29" s="16"/>
      <c r="C29" s="16"/>
      <c r="D29" s="16"/>
      <c r="E29" s="16"/>
      <c r="F29" s="2"/>
    </row>
    <row r="30" spans="1:10" x14ac:dyDescent="0.25">
      <c r="A30" s="16"/>
      <c r="B30" s="16"/>
      <c r="C30" s="16"/>
      <c r="D30" s="16"/>
      <c r="E30" s="16"/>
      <c r="F30" s="2"/>
      <c r="H30" t="s">
        <v>49</v>
      </c>
    </row>
    <row r="31" spans="1:10" x14ac:dyDescent="0.25">
      <c r="A31" s="16"/>
      <c r="B31" s="16"/>
      <c r="C31" s="16"/>
      <c r="D31" s="6"/>
      <c r="E31" s="6"/>
      <c r="F31" s="2"/>
    </row>
    <row r="32" spans="1:10" x14ac:dyDescent="0.25">
      <c r="A32" s="16"/>
      <c r="B32" s="16"/>
      <c r="C32" s="16"/>
      <c r="D32" s="6"/>
      <c r="E32" s="6"/>
      <c r="F32" s="2"/>
    </row>
    <row r="33" spans="1:6" x14ac:dyDescent="0.25">
      <c r="A33" s="16"/>
      <c r="B33" s="16"/>
      <c r="C33" s="16"/>
      <c r="D33" s="6"/>
      <c r="E33" s="6"/>
      <c r="F33" s="2"/>
    </row>
    <row r="34" spans="1:6" x14ac:dyDescent="0.25">
      <c r="A34" s="16"/>
      <c r="B34" s="16"/>
      <c r="C34" s="16"/>
      <c r="D34" s="6"/>
      <c r="E34" s="20"/>
      <c r="F34" s="2"/>
    </row>
    <row r="35" spans="1:6" x14ac:dyDescent="0.25">
      <c r="A35" s="16"/>
      <c r="B35" s="16"/>
      <c r="C35" s="16"/>
      <c r="D35" s="17"/>
      <c r="E35" s="20">
        <v>-1</v>
      </c>
      <c r="F35" s="2"/>
    </row>
    <row r="36" spans="1:6" x14ac:dyDescent="0.25">
      <c r="A36" s="16"/>
      <c r="B36" s="16"/>
      <c r="C36" s="16"/>
      <c r="D36" s="20"/>
      <c r="E36" s="20">
        <v>-1</v>
      </c>
      <c r="F36" s="2"/>
    </row>
    <row r="37" spans="1:6" x14ac:dyDescent="0.25">
      <c r="A37" s="16"/>
      <c r="B37" s="16"/>
      <c r="C37" s="16"/>
      <c r="D37" s="20"/>
      <c r="E37" s="20">
        <v>-1</v>
      </c>
      <c r="F37" s="2"/>
    </row>
    <row r="38" spans="1:6" x14ac:dyDescent="0.25">
      <c r="A38" s="16"/>
      <c r="B38" s="16"/>
      <c r="C38" s="16"/>
      <c r="D38" s="20"/>
      <c r="E38" s="20">
        <v>-1</v>
      </c>
      <c r="F38" s="2"/>
    </row>
    <row r="39" spans="1:6" x14ac:dyDescent="0.25">
      <c r="A39" s="16"/>
      <c r="B39" s="16"/>
      <c r="C39" s="16"/>
      <c r="D39" s="20"/>
      <c r="E39" s="20">
        <v>-1</v>
      </c>
      <c r="F39" s="2"/>
    </row>
    <row r="40" spans="1:6" x14ac:dyDescent="0.25">
      <c r="A40" s="16"/>
      <c r="B40" s="16"/>
      <c r="C40" s="16"/>
      <c r="D40" s="20"/>
      <c r="E40" s="20">
        <v>-1</v>
      </c>
      <c r="F40" s="2"/>
    </row>
    <row r="41" spans="1:6" x14ac:dyDescent="0.25">
      <c r="A41" s="16"/>
      <c r="B41" s="16"/>
      <c r="C41" s="16"/>
      <c r="D41" s="20"/>
      <c r="E41" s="20">
        <v>-1</v>
      </c>
      <c r="F41" s="2"/>
    </row>
    <row r="42" spans="1:6" x14ac:dyDescent="0.25">
      <c r="B42" s="16"/>
      <c r="C42" s="16"/>
      <c r="D42" s="20"/>
      <c r="E42" s="20">
        <v>-1</v>
      </c>
      <c r="F42" s="2"/>
    </row>
    <row r="43" spans="1:6" x14ac:dyDescent="0.25">
      <c r="B43" s="16"/>
      <c r="C43" s="16"/>
      <c r="D43" s="20"/>
      <c r="E43" s="20">
        <v>-1</v>
      </c>
      <c r="F43" s="17"/>
    </row>
    <row r="44" spans="1:6" x14ac:dyDescent="0.25">
      <c r="B44" s="16"/>
      <c r="C44" s="16"/>
      <c r="D44" s="20"/>
      <c r="E44" s="20">
        <v>-1</v>
      </c>
      <c r="F44" s="17"/>
    </row>
    <row r="45" spans="1:6" x14ac:dyDescent="0.25">
      <c r="B45" s="16"/>
      <c r="C45" s="16"/>
      <c r="D45" s="20"/>
      <c r="E45" s="20">
        <v>-1</v>
      </c>
      <c r="F45" s="17"/>
    </row>
    <row r="46" spans="1:6" x14ac:dyDescent="0.25">
      <c r="B46" s="16"/>
      <c r="C46" s="16"/>
      <c r="D46" s="20"/>
      <c r="E46" s="20">
        <v>-1</v>
      </c>
      <c r="F46" s="17"/>
    </row>
    <row r="47" spans="1:6" x14ac:dyDescent="0.25">
      <c r="B47" s="16"/>
      <c r="C47" s="16"/>
      <c r="D47" s="20"/>
      <c r="E47" s="20">
        <v>-1</v>
      </c>
      <c r="F47" s="17"/>
    </row>
    <row r="48" spans="1:6" x14ac:dyDescent="0.25">
      <c r="B48" s="48"/>
      <c r="C48" s="48"/>
      <c r="D48" s="20"/>
      <c r="E48" s="20">
        <v>-1</v>
      </c>
      <c r="F48" s="17"/>
    </row>
    <row r="49" spans="2:6" x14ac:dyDescent="0.25">
      <c r="B49" s="48"/>
      <c r="C49" s="48"/>
      <c r="D49" s="20"/>
      <c r="E49" s="20">
        <v>-1</v>
      </c>
      <c r="F49" s="17"/>
    </row>
    <row r="50" spans="2:6" x14ac:dyDescent="0.25">
      <c r="B50" s="48"/>
      <c r="C50" s="48"/>
      <c r="D50" s="20"/>
      <c r="E50" s="20">
        <v>-1</v>
      </c>
      <c r="F50" s="17"/>
    </row>
    <row r="51" spans="2:6" x14ac:dyDescent="0.25">
      <c r="B51" s="48"/>
      <c r="C51" s="48"/>
      <c r="D51" s="20"/>
      <c r="E51" s="20">
        <v>-1</v>
      </c>
      <c r="F51" s="17"/>
    </row>
    <row r="52" spans="2:6" x14ac:dyDescent="0.25">
      <c r="B52" s="48"/>
      <c r="C52" s="48"/>
      <c r="D52" s="20">
        <v>25</v>
      </c>
      <c r="E52" s="20">
        <v>-1</v>
      </c>
      <c r="F52" s="17"/>
    </row>
    <row r="53" spans="2:6" x14ac:dyDescent="0.25">
      <c r="B53" s="48"/>
      <c r="C53" s="48"/>
      <c r="D53" s="20">
        <v>25</v>
      </c>
      <c r="E53" s="20"/>
      <c r="F53" s="17"/>
    </row>
    <row r="54" spans="2:6" x14ac:dyDescent="0.25">
      <c r="B54" s="48"/>
      <c r="C54" s="48"/>
      <c r="D54" s="20">
        <v>25</v>
      </c>
      <c r="E54" s="20"/>
      <c r="F54" s="17"/>
    </row>
    <row r="55" spans="2:6" x14ac:dyDescent="0.25">
      <c r="B55" s="48"/>
      <c r="C55" s="48"/>
      <c r="D55" s="20">
        <v>25</v>
      </c>
      <c r="E55" s="20"/>
      <c r="F55" s="17"/>
    </row>
    <row r="56" spans="2:6" x14ac:dyDescent="0.25">
      <c r="B56" s="48"/>
      <c r="C56" s="48"/>
      <c r="D56" s="20">
        <v>25</v>
      </c>
      <c r="E56" s="20"/>
      <c r="F56" s="17"/>
    </row>
    <row r="57" spans="2:6" x14ac:dyDescent="0.25">
      <c r="B57" s="48"/>
      <c r="C57" s="48"/>
      <c r="D57" s="20">
        <v>25</v>
      </c>
      <c r="E57" s="20"/>
      <c r="F57" s="17"/>
    </row>
    <row r="58" spans="2:6" x14ac:dyDescent="0.25">
      <c r="B58" s="48"/>
      <c r="C58" s="48"/>
      <c r="D58" s="20">
        <v>25</v>
      </c>
      <c r="E58" s="20"/>
      <c r="F58" s="17"/>
    </row>
    <row r="59" spans="2:6" x14ac:dyDescent="0.25">
      <c r="B59" s="48"/>
      <c r="C59" s="48"/>
      <c r="D59" s="20">
        <v>25</v>
      </c>
      <c r="E59" s="20"/>
      <c r="F59" s="17"/>
    </row>
    <row r="60" spans="2:6" x14ac:dyDescent="0.25">
      <c r="B60" s="48"/>
      <c r="C60" s="48"/>
      <c r="D60" s="20">
        <v>25</v>
      </c>
      <c r="E60" s="20"/>
      <c r="F60" s="17"/>
    </row>
    <row r="61" spans="2:6" x14ac:dyDescent="0.25">
      <c r="B61" s="48"/>
      <c r="C61" s="48"/>
      <c r="D61" s="20">
        <v>25</v>
      </c>
      <c r="E61" s="20"/>
      <c r="F61" s="17"/>
    </row>
    <row r="62" spans="2:6" x14ac:dyDescent="0.25">
      <c r="C62" s="16"/>
      <c r="D62" s="20">
        <v>25</v>
      </c>
      <c r="E62" s="20"/>
      <c r="F62" s="17"/>
    </row>
    <row r="63" spans="2:6" x14ac:dyDescent="0.25">
      <c r="B63" s="16"/>
      <c r="C63" s="16"/>
      <c r="D63" s="20">
        <v>25</v>
      </c>
      <c r="E63" s="20"/>
      <c r="F63" s="17"/>
    </row>
    <row r="64" spans="2:6" x14ac:dyDescent="0.25">
      <c r="C64" s="16"/>
      <c r="D64" s="20">
        <v>25</v>
      </c>
      <c r="E64" s="20"/>
      <c r="F64" s="17"/>
    </row>
    <row r="65" spans="3:6" x14ac:dyDescent="0.25">
      <c r="C65" s="16"/>
      <c r="D65" s="20">
        <v>25</v>
      </c>
      <c r="E65" s="20"/>
      <c r="F65" s="17"/>
    </row>
    <row r="66" spans="3:6" x14ac:dyDescent="0.25">
      <c r="D66" s="20">
        <v>25</v>
      </c>
      <c r="E66" s="20"/>
      <c r="F66" s="17"/>
    </row>
    <row r="67" spans="3:6" x14ac:dyDescent="0.25">
      <c r="D67" s="20">
        <v>25</v>
      </c>
      <c r="E67" s="20"/>
      <c r="F67" s="17"/>
    </row>
    <row r="68" spans="3:6" x14ac:dyDescent="0.25">
      <c r="D68" s="20">
        <v>25</v>
      </c>
      <c r="E68" s="20"/>
      <c r="F68" s="17"/>
    </row>
    <row r="69" spans="3:6" x14ac:dyDescent="0.25">
      <c r="D69" s="20"/>
      <c r="E69" s="20"/>
      <c r="F69" s="17"/>
    </row>
    <row r="70" spans="3:6" x14ac:dyDescent="0.25">
      <c r="D70" s="20"/>
      <c r="E70" s="20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F3:F7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2" max="2" width="6.85546875" customWidth="1"/>
    <col min="3" max="3" width="18.42578125" customWidth="1"/>
    <col min="4" max="4" width="18.28515625" customWidth="1"/>
    <col min="5" max="5" width="18.42578125" customWidth="1"/>
    <col min="6" max="8" width="18.28515625" customWidth="1"/>
    <col min="9" max="9" width="1.85546875" customWidth="1"/>
  </cols>
  <sheetData>
    <row r="1" spans="1:16" x14ac:dyDescent="0.25">
      <c r="A1" s="157" t="s">
        <v>24</v>
      </c>
      <c r="B1" s="397" t="s">
        <v>165</v>
      </c>
      <c r="C1" s="398"/>
      <c r="D1" s="398"/>
      <c r="E1" s="398"/>
      <c r="F1" s="398"/>
      <c r="G1" s="398"/>
      <c r="H1" s="398"/>
      <c r="I1" s="57"/>
      <c r="J1" s="59"/>
      <c r="K1" s="258"/>
      <c r="L1" s="258"/>
      <c r="M1" s="258"/>
      <c r="N1" s="258"/>
      <c r="O1" s="59"/>
      <c r="P1" s="59"/>
    </row>
    <row r="2" spans="1:16" ht="38.25" x14ac:dyDescent="0.25">
      <c r="A2" s="234" t="s">
        <v>30</v>
      </c>
      <c r="B2" s="31" t="s">
        <v>36</v>
      </c>
      <c r="C2" s="31" t="s">
        <v>99</v>
      </c>
      <c r="D2" s="31" t="s">
        <v>100</v>
      </c>
      <c r="E2" s="31" t="s">
        <v>101</v>
      </c>
      <c r="F2" s="31" t="s">
        <v>207</v>
      </c>
      <c r="G2" s="31" t="s">
        <v>102</v>
      </c>
      <c r="H2" s="231" t="s">
        <v>32</v>
      </c>
      <c r="I2" s="57"/>
      <c r="J2" s="259"/>
      <c r="K2" s="259"/>
      <c r="L2" s="259"/>
      <c r="M2" s="259"/>
      <c r="N2" s="259"/>
      <c r="O2" s="59"/>
      <c r="P2" s="59"/>
    </row>
    <row r="3" spans="1:16" x14ac:dyDescent="0.25">
      <c r="A3" s="454">
        <v>2022</v>
      </c>
      <c r="B3" s="24">
        <v>1</v>
      </c>
      <c r="C3" s="26">
        <v>21.200000000000003</v>
      </c>
      <c r="D3" s="26">
        <v>16.700000000000003</v>
      </c>
      <c r="E3" s="26">
        <v>4.0999999999999943</v>
      </c>
      <c r="F3" s="26">
        <v>31.400000000000006</v>
      </c>
      <c r="G3" s="26">
        <v>14.400000000000006</v>
      </c>
      <c r="H3" s="232" t="s">
        <v>62</v>
      </c>
      <c r="I3" s="57"/>
      <c r="J3" s="259"/>
      <c r="K3" s="259"/>
      <c r="L3" s="259"/>
      <c r="M3" s="259"/>
      <c r="N3" s="259"/>
      <c r="O3" s="59"/>
      <c r="P3" s="59"/>
    </row>
    <row r="4" spans="1:16" x14ac:dyDescent="0.25">
      <c r="A4" s="455"/>
      <c r="B4" s="24">
        <v>2</v>
      </c>
      <c r="C4" s="26">
        <v>21</v>
      </c>
      <c r="D4" s="26">
        <v>15.299999999999997</v>
      </c>
      <c r="E4" s="26">
        <v>4.5</v>
      </c>
      <c r="F4" s="26">
        <v>25.599999999999994</v>
      </c>
      <c r="G4" s="26">
        <v>15.400000000000006</v>
      </c>
      <c r="H4" s="85"/>
      <c r="I4" s="57"/>
      <c r="J4" s="259"/>
      <c r="K4" s="259"/>
      <c r="L4" s="259"/>
      <c r="M4" s="259"/>
      <c r="N4" s="259"/>
      <c r="O4" s="59"/>
      <c r="P4" s="59"/>
    </row>
    <row r="5" spans="1:16" x14ac:dyDescent="0.25">
      <c r="A5" s="455"/>
      <c r="B5" s="24">
        <v>3</v>
      </c>
      <c r="C5" s="26">
        <v>23.299999999999997</v>
      </c>
      <c r="D5" s="26">
        <v>16.5</v>
      </c>
      <c r="E5" s="26">
        <v>3.5</v>
      </c>
      <c r="F5" s="26">
        <v>22.5</v>
      </c>
      <c r="G5" s="26">
        <v>20.900000000000006</v>
      </c>
      <c r="H5" s="85"/>
      <c r="I5" s="57"/>
      <c r="J5" s="259"/>
      <c r="K5" s="259"/>
      <c r="L5" s="259"/>
      <c r="M5" s="259"/>
      <c r="N5" s="259"/>
      <c r="O5" s="59"/>
      <c r="P5" s="59"/>
    </row>
    <row r="6" spans="1:16" x14ac:dyDescent="0.25">
      <c r="A6" s="455"/>
      <c r="B6" s="24">
        <v>4</v>
      </c>
      <c r="C6" s="26">
        <v>21.599999999999994</v>
      </c>
      <c r="D6" s="26">
        <v>21</v>
      </c>
      <c r="E6" s="26">
        <v>15.200000000000003</v>
      </c>
      <c r="F6" s="26">
        <v>13.700000000000003</v>
      </c>
      <c r="G6" s="26">
        <v>25.200000000000003</v>
      </c>
      <c r="H6" s="85"/>
      <c r="I6" s="57"/>
      <c r="J6" s="259"/>
      <c r="K6" s="259"/>
      <c r="L6" s="259"/>
      <c r="M6" s="259"/>
      <c r="N6" s="259"/>
      <c r="O6" s="59"/>
      <c r="P6" s="59"/>
    </row>
    <row r="7" spans="1:16" x14ac:dyDescent="0.25">
      <c r="A7" s="455"/>
      <c r="B7" s="24">
        <v>5</v>
      </c>
      <c r="C7" s="26">
        <v>19.5</v>
      </c>
      <c r="D7" s="26">
        <v>22.599999999999994</v>
      </c>
      <c r="E7" s="26">
        <v>17.099999999999994</v>
      </c>
      <c r="F7" s="26">
        <v>7.5</v>
      </c>
      <c r="G7" s="26">
        <v>25.5</v>
      </c>
      <c r="H7" s="85"/>
      <c r="I7" s="57"/>
      <c r="J7" s="259"/>
      <c r="K7" s="259"/>
      <c r="L7" s="259"/>
      <c r="M7" s="259"/>
      <c r="N7" s="259"/>
      <c r="O7" s="59"/>
      <c r="P7" s="59"/>
    </row>
    <row r="8" spans="1:16" x14ac:dyDescent="0.25">
      <c r="A8" s="455"/>
      <c r="B8" s="24">
        <v>6</v>
      </c>
      <c r="C8" s="26">
        <v>14.900000000000006</v>
      </c>
      <c r="D8" s="26">
        <v>23.400000000000006</v>
      </c>
      <c r="E8" s="26">
        <v>17.400000000000006</v>
      </c>
      <c r="F8" s="26">
        <v>5.7999999999999972</v>
      </c>
      <c r="G8" s="26">
        <v>24.599999999999994</v>
      </c>
      <c r="H8" s="85"/>
      <c r="I8" s="57"/>
      <c r="J8" s="259"/>
      <c r="K8" s="259"/>
      <c r="L8" s="259"/>
      <c r="M8" s="259"/>
      <c r="N8" s="259"/>
      <c r="O8" s="59"/>
      <c r="P8" s="59"/>
    </row>
    <row r="9" spans="1:16" x14ac:dyDescent="0.25">
      <c r="A9" s="455"/>
      <c r="B9" s="24">
        <v>7</v>
      </c>
      <c r="C9" s="26">
        <v>16.400000000000006</v>
      </c>
      <c r="D9" s="26">
        <v>24.599999999999994</v>
      </c>
      <c r="E9" s="26">
        <v>18</v>
      </c>
      <c r="F9" s="26">
        <v>5</v>
      </c>
      <c r="G9" s="26">
        <v>27.099999999999994</v>
      </c>
      <c r="H9" s="85"/>
      <c r="I9" s="57"/>
      <c r="J9" s="259"/>
      <c r="K9" s="259"/>
      <c r="L9" s="259"/>
      <c r="M9" s="259"/>
      <c r="N9" s="259"/>
      <c r="O9" s="59"/>
      <c r="P9" s="59"/>
    </row>
    <row r="10" spans="1:16" x14ac:dyDescent="0.25">
      <c r="A10" s="455"/>
      <c r="B10" s="24">
        <v>8</v>
      </c>
      <c r="C10" s="26">
        <v>13.599999999999994</v>
      </c>
      <c r="D10" s="26">
        <v>24.900000000000006</v>
      </c>
      <c r="E10" s="26">
        <v>18.700000000000003</v>
      </c>
      <c r="F10" s="26">
        <v>3.4000000000000057</v>
      </c>
      <c r="G10" s="26">
        <v>28.400000000000006</v>
      </c>
      <c r="H10" s="85"/>
      <c r="I10" s="57"/>
      <c r="J10" s="259"/>
      <c r="K10" s="259"/>
      <c r="L10" s="259"/>
      <c r="M10" s="259"/>
      <c r="N10" s="259"/>
      <c r="O10" s="59"/>
      <c r="P10" s="59"/>
    </row>
    <row r="11" spans="1:16" x14ac:dyDescent="0.25">
      <c r="A11" s="455"/>
      <c r="B11" s="24">
        <v>9</v>
      </c>
      <c r="C11" s="26">
        <v>13.599999999999994</v>
      </c>
      <c r="D11" s="26">
        <v>26.200000000000003</v>
      </c>
      <c r="E11" s="26">
        <v>18.799999999999997</v>
      </c>
      <c r="F11" s="26">
        <v>5.0999999999999943</v>
      </c>
      <c r="G11" s="26">
        <v>24.900000000000006</v>
      </c>
      <c r="H11" s="85"/>
      <c r="I11" s="57"/>
      <c r="J11" s="259"/>
      <c r="K11" s="259"/>
      <c r="L11" s="259"/>
      <c r="M11" s="259"/>
      <c r="N11" s="259"/>
      <c r="O11" s="59"/>
      <c r="P11" s="59"/>
    </row>
    <row r="12" spans="1:16" x14ac:dyDescent="0.25">
      <c r="A12" s="455"/>
      <c r="B12" s="24">
        <v>10</v>
      </c>
      <c r="C12" s="26">
        <v>15.099999999999994</v>
      </c>
      <c r="D12" s="26">
        <v>22.900000000000006</v>
      </c>
      <c r="E12" s="26">
        <v>19.200000000000003</v>
      </c>
      <c r="F12" s="26">
        <v>3.7000000000000028</v>
      </c>
      <c r="G12" s="26">
        <v>24.099999999999994</v>
      </c>
      <c r="H12" s="85"/>
      <c r="I12" s="57"/>
      <c r="J12" s="259"/>
      <c r="K12" s="259"/>
      <c r="L12" s="259"/>
      <c r="M12" s="259"/>
      <c r="N12" s="259"/>
      <c r="O12" s="59"/>
      <c r="P12" s="59"/>
    </row>
    <row r="13" spans="1:16" x14ac:dyDescent="0.25">
      <c r="A13" s="455"/>
      <c r="B13" s="24">
        <v>11</v>
      </c>
      <c r="C13" s="26">
        <v>9.9000000000000057</v>
      </c>
      <c r="D13" s="26">
        <v>21</v>
      </c>
      <c r="E13" s="26">
        <v>18.799999999999997</v>
      </c>
      <c r="F13" s="26">
        <v>-3.4000000000000057</v>
      </c>
      <c r="G13" s="26">
        <v>22.200000000000003</v>
      </c>
      <c r="H13" s="85"/>
      <c r="I13" s="57"/>
      <c r="J13" s="259"/>
      <c r="K13" s="259"/>
      <c r="L13" s="259"/>
      <c r="M13" s="259"/>
      <c r="N13" s="259"/>
      <c r="O13" s="59"/>
      <c r="P13" s="59"/>
    </row>
    <row r="14" spans="1:16" x14ac:dyDescent="0.25">
      <c r="A14" s="456"/>
      <c r="B14" s="24">
        <v>12</v>
      </c>
      <c r="C14" s="26">
        <v>10.5</v>
      </c>
      <c r="D14" s="26">
        <v>19.5</v>
      </c>
      <c r="E14" s="26">
        <v>21.200000000000003</v>
      </c>
      <c r="F14" s="26">
        <v>-3.5999999999999943</v>
      </c>
      <c r="G14" s="26">
        <v>17.799999999999997</v>
      </c>
      <c r="H14" s="85"/>
      <c r="I14" s="57"/>
      <c r="J14" s="259"/>
      <c r="K14" s="259"/>
      <c r="L14" s="259"/>
      <c r="M14" s="259"/>
      <c r="N14" s="259"/>
      <c r="O14" s="59"/>
      <c r="P14" s="59"/>
    </row>
    <row r="15" spans="1:16" x14ac:dyDescent="0.25">
      <c r="A15" s="454">
        <v>2023</v>
      </c>
      <c r="B15" s="24">
        <v>1</v>
      </c>
      <c r="C15" s="26">
        <v>11</v>
      </c>
      <c r="D15" s="26">
        <v>18.599999999999994</v>
      </c>
      <c r="E15" s="26">
        <v>20.700000000000003</v>
      </c>
      <c r="F15" s="26">
        <v>-2.2999999999999972</v>
      </c>
      <c r="G15" s="26">
        <v>18.900000000000006</v>
      </c>
      <c r="H15" s="85"/>
      <c r="I15" s="57"/>
      <c r="J15" s="259"/>
      <c r="K15" s="259"/>
      <c r="L15" s="259"/>
      <c r="M15" s="261"/>
      <c r="N15" s="261"/>
      <c r="O15" s="59"/>
      <c r="P15" s="59"/>
    </row>
    <row r="16" spans="1:16" x14ac:dyDescent="0.25">
      <c r="A16" s="455"/>
      <c r="B16" s="24">
        <v>2</v>
      </c>
      <c r="C16" s="26">
        <v>9.4000000000000057</v>
      </c>
      <c r="D16" s="26">
        <v>18.299999999999997</v>
      </c>
      <c r="E16" s="26">
        <v>20.599999999999994</v>
      </c>
      <c r="F16" s="26">
        <v>2.2000000000000028</v>
      </c>
      <c r="G16" s="26">
        <v>19.400000000000006</v>
      </c>
      <c r="H16" s="85"/>
      <c r="I16" s="57"/>
      <c r="J16" s="83"/>
      <c r="K16" s="83"/>
      <c r="L16" s="260"/>
      <c r="M16" s="460" t="s">
        <v>0</v>
      </c>
      <c r="N16" s="461"/>
      <c r="O16" s="461"/>
      <c r="P16" s="462"/>
    </row>
    <row r="17" spans="1:16" x14ac:dyDescent="0.25">
      <c r="A17" s="455"/>
      <c r="B17" s="24">
        <v>3</v>
      </c>
      <c r="C17" s="26">
        <v>4.9000000000000057</v>
      </c>
      <c r="D17" s="26">
        <v>15.299999999999997</v>
      </c>
      <c r="E17" s="26">
        <v>19.5</v>
      </c>
      <c r="F17" s="26">
        <v>0.90000000000000568</v>
      </c>
      <c r="G17" s="26">
        <v>13.799999999999997</v>
      </c>
      <c r="H17" s="85"/>
      <c r="I17" s="57"/>
      <c r="J17" s="83"/>
      <c r="K17" s="83"/>
      <c r="L17" s="83"/>
      <c r="M17" s="247"/>
      <c r="N17" s="247"/>
      <c r="O17" s="59"/>
      <c r="P17" s="59"/>
    </row>
    <row r="18" spans="1:16" x14ac:dyDescent="0.25">
      <c r="A18" s="455"/>
      <c r="B18" s="24">
        <v>4</v>
      </c>
      <c r="C18" s="26">
        <v>1</v>
      </c>
      <c r="D18" s="26">
        <v>7</v>
      </c>
      <c r="E18" s="26">
        <v>9.4000000000000057</v>
      </c>
      <c r="F18" s="26">
        <v>7</v>
      </c>
      <c r="G18" s="26">
        <v>9.9000000000000057</v>
      </c>
      <c r="H18" s="85"/>
      <c r="I18" s="57"/>
      <c r="J18" s="83"/>
      <c r="K18" s="83"/>
      <c r="L18" s="83"/>
      <c r="M18" s="83"/>
      <c r="N18" s="83"/>
      <c r="O18" s="59"/>
      <c r="P18" s="59"/>
    </row>
    <row r="19" spans="1:16" x14ac:dyDescent="0.25">
      <c r="A19" s="455"/>
      <c r="B19" s="24">
        <v>5</v>
      </c>
      <c r="C19" s="26">
        <v>0.40000000000000568</v>
      </c>
      <c r="D19" s="26">
        <v>4</v>
      </c>
      <c r="E19" s="26">
        <v>8.7000000000000028</v>
      </c>
      <c r="F19" s="26">
        <v>15.700000000000003</v>
      </c>
      <c r="G19" s="26">
        <v>9.9000000000000057</v>
      </c>
      <c r="H19" s="85"/>
      <c r="I19" s="57"/>
      <c r="J19" s="83"/>
      <c r="K19" s="83"/>
      <c r="L19" s="83"/>
      <c r="M19" s="83"/>
      <c r="N19" s="83"/>
      <c r="O19" s="59"/>
      <c r="P19" s="59"/>
    </row>
    <row r="20" spans="1:16" x14ac:dyDescent="0.25">
      <c r="A20" s="455"/>
      <c r="B20" s="24">
        <v>6</v>
      </c>
      <c r="C20" s="26">
        <v>0.4</v>
      </c>
      <c r="D20" s="26">
        <v>1</v>
      </c>
      <c r="E20" s="26">
        <v>9.5</v>
      </c>
      <c r="F20" s="26">
        <v>16.3</v>
      </c>
      <c r="G20" s="26">
        <v>9.6999999999999993</v>
      </c>
      <c r="H20" s="85"/>
      <c r="I20" s="57"/>
      <c r="J20" s="83"/>
      <c r="K20" s="83"/>
      <c r="L20" s="83"/>
      <c r="M20" s="83"/>
      <c r="N20" s="83"/>
      <c r="O20" s="59"/>
      <c r="P20" s="59"/>
    </row>
    <row r="21" spans="1:16" x14ac:dyDescent="0.25">
      <c r="A21" s="455"/>
      <c r="B21" s="24">
        <v>7</v>
      </c>
      <c r="C21" s="26">
        <v>-1.6</v>
      </c>
      <c r="D21" s="26">
        <v>-1.5</v>
      </c>
      <c r="E21" s="26">
        <v>8.6999999999999993</v>
      </c>
      <c r="F21" s="26">
        <v>15.6</v>
      </c>
      <c r="G21" s="26">
        <v>6.5</v>
      </c>
      <c r="H21" s="85"/>
      <c r="I21" s="57"/>
      <c r="J21" s="83"/>
      <c r="K21" s="83"/>
      <c r="L21" s="83"/>
      <c r="M21" s="83"/>
      <c r="N21" s="83"/>
      <c r="O21" s="59"/>
      <c r="P21" s="59"/>
    </row>
    <row r="22" spans="1:16" x14ac:dyDescent="0.25">
      <c r="A22" s="455"/>
      <c r="B22" s="24">
        <v>8</v>
      </c>
      <c r="C22" s="26">
        <v>-0.9</v>
      </c>
      <c r="D22" s="26">
        <v>-2.8</v>
      </c>
      <c r="E22" s="26">
        <v>8</v>
      </c>
      <c r="F22" s="26">
        <v>14.2</v>
      </c>
      <c r="G22" s="26">
        <v>3.4</v>
      </c>
      <c r="H22" s="85"/>
      <c r="I22" s="57"/>
      <c r="J22" s="83"/>
      <c r="K22" s="83"/>
      <c r="L22" s="83"/>
      <c r="M22" s="83"/>
      <c r="N22" s="83"/>
      <c r="O22" s="59"/>
      <c r="P22" s="59"/>
    </row>
    <row r="23" spans="1:16" x14ac:dyDescent="0.25">
      <c r="A23" s="455"/>
      <c r="B23" s="24">
        <v>9</v>
      </c>
      <c r="C23" s="26">
        <v>-1</v>
      </c>
      <c r="D23" s="26">
        <v>-4.3</v>
      </c>
      <c r="E23" s="26">
        <v>7.8</v>
      </c>
      <c r="F23" s="26">
        <v>14.4</v>
      </c>
      <c r="G23" s="26">
        <v>4.3</v>
      </c>
      <c r="H23" s="85"/>
      <c r="I23" s="57"/>
      <c r="J23" s="83"/>
      <c r="K23" s="83"/>
      <c r="L23" s="83"/>
      <c r="M23" s="83"/>
      <c r="N23" s="83"/>
      <c r="O23" s="59"/>
      <c r="P23" s="59"/>
    </row>
    <row r="24" spans="1:16" x14ac:dyDescent="0.25">
      <c r="A24" s="455"/>
      <c r="B24" s="24">
        <v>10</v>
      </c>
      <c r="C24" s="26">
        <v>-3.3</v>
      </c>
      <c r="D24" s="26">
        <v>-2.2999999999999998</v>
      </c>
      <c r="E24" s="26">
        <v>7.7</v>
      </c>
      <c r="F24" s="26">
        <v>14.2</v>
      </c>
      <c r="G24" s="26">
        <v>4.0999999999999996</v>
      </c>
      <c r="H24" s="85"/>
      <c r="I24" s="57"/>
      <c r="J24" s="83"/>
      <c r="K24" s="83"/>
      <c r="L24" s="83"/>
      <c r="M24" s="83"/>
      <c r="N24" s="83"/>
      <c r="O24" s="59"/>
      <c r="P24" s="59"/>
    </row>
    <row r="25" spans="1:16" x14ac:dyDescent="0.25">
      <c r="A25" s="455"/>
      <c r="B25" s="24">
        <v>11</v>
      </c>
      <c r="C25" s="26">
        <v>-0.79999999999999716</v>
      </c>
      <c r="D25" s="26">
        <v>-1.7000000000000028</v>
      </c>
      <c r="E25" s="26">
        <v>8.7999999999999972</v>
      </c>
      <c r="F25" s="26">
        <v>16</v>
      </c>
      <c r="G25" s="26">
        <v>4</v>
      </c>
      <c r="H25" s="85"/>
      <c r="I25" s="57"/>
      <c r="J25" s="83"/>
      <c r="K25" s="83"/>
      <c r="L25" s="83"/>
      <c r="M25" s="83"/>
      <c r="N25" s="83"/>
      <c r="O25" s="59"/>
      <c r="P25" s="59"/>
    </row>
    <row r="26" spans="1:16" x14ac:dyDescent="0.25">
      <c r="A26" s="456"/>
      <c r="B26" s="24">
        <v>12</v>
      </c>
      <c r="C26" s="26">
        <v>-2.2000000000000028</v>
      </c>
      <c r="D26" s="26">
        <v>-2.7999999999999972</v>
      </c>
      <c r="E26" s="26">
        <v>6.7000000000000028</v>
      </c>
      <c r="F26" s="26">
        <v>16.3</v>
      </c>
      <c r="G26" s="26">
        <v>3.9000000000000057</v>
      </c>
      <c r="H26" s="85"/>
      <c r="I26" s="57"/>
      <c r="J26" s="83"/>
      <c r="K26" s="83"/>
      <c r="L26" s="83"/>
      <c r="M26" s="83"/>
      <c r="N26" s="83"/>
      <c r="O26" s="59"/>
      <c r="P26" s="59"/>
    </row>
    <row r="27" spans="1:16" x14ac:dyDescent="0.25">
      <c r="A27" s="418">
        <v>2024</v>
      </c>
      <c r="B27" s="24">
        <v>1</v>
      </c>
      <c r="C27" s="26">
        <v>-2.4000000000000057</v>
      </c>
      <c r="D27" s="26">
        <v>-3.5999999999999943</v>
      </c>
      <c r="E27" s="26">
        <v>8.9000000000000057</v>
      </c>
      <c r="F27" s="26">
        <v>16.2</v>
      </c>
      <c r="G27" s="26">
        <v>2.9000000000000057</v>
      </c>
      <c r="H27" s="85"/>
      <c r="I27" s="57"/>
      <c r="J27" s="83"/>
      <c r="K27" s="83"/>
      <c r="L27" s="83"/>
      <c r="M27" s="83"/>
      <c r="N27" s="83"/>
      <c r="O27" s="59"/>
      <c r="P27" s="59"/>
    </row>
    <row r="28" spans="1:16" x14ac:dyDescent="0.25">
      <c r="A28" s="419"/>
      <c r="B28" s="24">
        <v>2</v>
      </c>
      <c r="C28" s="26">
        <v>-1.7999999999999972</v>
      </c>
      <c r="D28" s="26">
        <v>-3.5</v>
      </c>
      <c r="E28" s="26">
        <v>11.299999999999997</v>
      </c>
      <c r="F28" s="26">
        <v>13.2</v>
      </c>
      <c r="G28" s="26">
        <v>1.2999999999999972</v>
      </c>
      <c r="H28" s="85"/>
      <c r="I28" s="57"/>
      <c r="J28" s="83"/>
      <c r="K28" s="83"/>
      <c r="L28" s="83"/>
      <c r="M28" s="83"/>
      <c r="N28" s="83"/>
      <c r="O28" s="59"/>
      <c r="P28" s="59"/>
    </row>
    <row r="29" spans="1:16" x14ac:dyDescent="0.25">
      <c r="A29" s="419"/>
      <c r="B29" s="24">
        <v>3</v>
      </c>
      <c r="C29" s="26">
        <v>-1.0999999999999943</v>
      </c>
      <c r="D29" s="26">
        <v>-2.7000000000000028</v>
      </c>
      <c r="E29" s="26">
        <v>11.700000000000003</v>
      </c>
      <c r="F29" s="26">
        <v>13</v>
      </c>
      <c r="G29" s="26">
        <v>1.7999999999999972</v>
      </c>
      <c r="H29" s="85"/>
      <c r="I29" s="57"/>
      <c r="J29" s="83"/>
      <c r="K29" s="83"/>
      <c r="L29" s="83"/>
      <c r="M29" s="83"/>
      <c r="N29" s="83"/>
      <c r="O29" s="59"/>
      <c r="P29" s="59"/>
    </row>
    <row r="30" spans="1:16" x14ac:dyDescent="0.25">
      <c r="A30" s="419"/>
      <c r="B30" s="24">
        <v>4</v>
      </c>
      <c r="C30" s="26">
        <v>0.5</v>
      </c>
      <c r="D30" s="26">
        <v>-0.79999999999999716</v>
      </c>
      <c r="E30" s="26">
        <v>10.5</v>
      </c>
      <c r="F30" s="26">
        <v>11</v>
      </c>
      <c r="G30" s="26">
        <v>0.79999999999999716</v>
      </c>
      <c r="H30" s="85"/>
      <c r="I30" s="57"/>
      <c r="J30" s="83"/>
      <c r="K30" s="83"/>
      <c r="L30" s="83"/>
      <c r="M30" s="83"/>
      <c r="N30" s="83"/>
      <c r="O30" s="59"/>
      <c r="P30" s="59"/>
    </row>
    <row r="31" spans="1:16" x14ac:dyDescent="0.25">
      <c r="A31" s="419"/>
      <c r="B31" s="24">
        <v>5</v>
      </c>
      <c r="C31" s="26">
        <v>1.2000000000000028</v>
      </c>
      <c r="D31" s="26">
        <v>-0.29999999999999716</v>
      </c>
      <c r="E31" s="26">
        <v>9.2999999999999972</v>
      </c>
      <c r="F31" s="26">
        <v>3.4000000000000057</v>
      </c>
      <c r="G31" s="26">
        <v>0.90000000000000568</v>
      </c>
      <c r="H31" s="85"/>
      <c r="I31" s="57"/>
      <c r="J31" s="83"/>
      <c r="K31" s="83"/>
      <c r="L31" s="83"/>
      <c r="M31" s="83"/>
      <c r="N31" s="83"/>
      <c r="O31" s="59"/>
      <c r="P31" s="59"/>
    </row>
    <row r="32" spans="1:16" x14ac:dyDescent="0.25">
      <c r="A32" s="419"/>
      <c r="B32" s="24">
        <v>6</v>
      </c>
      <c r="C32" s="26">
        <v>3.2000000000000028</v>
      </c>
      <c r="D32" s="26">
        <v>0.70000000000000284</v>
      </c>
      <c r="E32" s="26">
        <v>9.0999999999999943</v>
      </c>
      <c r="F32" s="26">
        <v>3.2000000000000028</v>
      </c>
      <c r="G32" s="26">
        <v>0.5</v>
      </c>
      <c r="H32" s="85"/>
      <c r="I32" s="57"/>
      <c r="J32" s="83"/>
      <c r="K32" s="83"/>
      <c r="L32" s="83"/>
      <c r="M32" s="83"/>
      <c r="N32" s="83"/>
      <c r="O32" s="59"/>
      <c r="P32" s="59"/>
    </row>
    <row r="33" spans="1:16" x14ac:dyDescent="0.25">
      <c r="A33" s="420"/>
      <c r="B33" s="24">
        <v>7</v>
      </c>
      <c r="C33" s="26">
        <v>5.2000000000000028</v>
      </c>
      <c r="D33" s="26">
        <v>2.5</v>
      </c>
      <c r="E33" s="26">
        <v>9.7000000000000028</v>
      </c>
      <c r="F33" s="26">
        <v>3.0999999999999943</v>
      </c>
      <c r="G33" s="26">
        <v>9.9999999999994316E-2</v>
      </c>
      <c r="H33" s="85"/>
      <c r="I33" s="57"/>
      <c r="J33" s="83"/>
      <c r="K33" s="83"/>
      <c r="L33" s="83"/>
      <c r="M33" s="83"/>
      <c r="N33" s="83"/>
      <c r="O33" s="59"/>
      <c r="P33" s="59"/>
    </row>
    <row r="34" spans="1:16" x14ac:dyDescent="0.25">
      <c r="A34" s="247"/>
      <c r="B34" s="83"/>
      <c r="C34" s="83"/>
      <c r="D34" s="83"/>
      <c r="E34" s="83"/>
      <c r="F34" s="83"/>
      <c r="G34" s="83"/>
      <c r="H34" s="85"/>
      <c r="I34" s="57"/>
      <c r="J34" s="83"/>
      <c r="K34" s="83"/>
      <c r="L34" s="83"/>
      <c r="M34" s="83"/>
      <c r="N34" s="83"/>
      <c r="O34" s="59"/>
      <c r="P34" s="59"/>
    </row>
    <row r="35" spans="1:16" x14ac:dyDescent="0.25">
      <c r="A35" s="83"/>
      <c r="B35" s="83"/>
      <c r="C35" s="83"/>
      <c r="D35" s="83"/>
      <c r="E35" s="83"/>
      <c r="F35" s="83"/>
      <c r="G35" s="83"/>
      <c r="H35" s="85"/>
      <c r="I35" s="57"/>
      <c r="J35" s="83"/>
      <c r="K35" s="83"/>
      <c r="L35" s="83"/>
      <c r="M35" s="83"/>
      <c r="N35" s="83"/>
      <c r="O35" s="59"/>
      <c r="P35" s="59"/>
    </row>
    <row r="36" spans="1:16" x14ac:dyDescent="0.25">
      <c r="A36" s="83"/>
      <c r="B36" s="83"/>
      <c r="C36" s="83"/>
      <c r="D36" s="83"/>
      <c r="E36" s="83"/>
      <c r="F36" s="83"/>
      <c r="G36" s="83"/>
      <c r="H36" s="85"/>
      <c r="I36" s="57"/>
      <c r="J36" s="83"/>
      <c r="K36" s="83"/>
      <c r="L36" s="83"/>
      <c r="M36" s="83"/>
      <c r="N36" s="83"/>
      <c r="O36" s="59"/>
      <c r="P36" s="59"/>
    </row>
    <row r="37" spans="1:16" x14ac:dyDescent="0.25">
      <c r="A37" s="83"/>
      <c r="B37" s="83"/>
      <c r="C37" s="83"/>
      <c r="D37" s="83"/>
      <c r="E37" s="83"/>
      <c r="F37" s="83"/>
      <c r="G37" s="83"/>
      <c r="H37" s="85"/>
      <c r="I37" s="57"/>
      <c r="J37" s="83"/>
      <c r="K37" s="83"/>
      <c r="L37" s="83"/>
      <c r="M37" s="83"/>
      <c r="N37" s="83"/>
      <c r="O37" s="59"/>
      <c r="P37" s="59"/>
    </row>
    <row r="38" spans="1:16" x14ac:dyDescent="0.25">
      <c r="A38" s="83"/>
      <c r="B38" s="83"/>
      <c r="C38" s="83"/>
      <c r="D38" s="83"/>
      <c r="E38" s="83"/>
      <c r="F38" s="83"/>
      <c r="G38" s="83"/>
      <c r="H38" s="85"/>
      <c r="I38" s="57"/>
      <c r="J38" s="83"/>
      <c r="K38" s="83"/>
      <c r="L38" s="83"/>
      <c r="M38" s="83"/>
      <c r="N38" s="83"/>
      <c r="O38" s="59"/>
      <c r="P38" s="59"/>
    </row>
    <row r="39" spans="1:16" x14ac:dyDescent="0.25">
      <c r="A39" s="83"/>
      <c r="B39" s="83"/>
      <c r="C39" s="83"/>
      <c r="D39" s="83"/>
      <c r="E39" s="83"/>
      <c r="F39" s="83"/>
      <c r="G39" s="83"/>
      <c r="H39" s="85"/>
      <c r="I39" s="57"/>
      <c r="J39" s="83"/>
      <c r="K39" s="59"/>
      <c r="L39" s="59"/>
      <c r="M39" s="59"/>
      <c r="N39" s="59"/>
      <c r="O39" s="59"/>
      <c r="P39" s="59"/>
    </row>
  </sheetData>
  <mergeCells count="5">
    <mergeCell ref="M16:P16"/>
    <mergeCell ref="B1:H1"/>
    <mergeCell ref="A3:A14"/>
    <mergeCell ref="A15:A26"/>
    <mergeCell ref="A27:A33"/>
  </mergeCells>
  <pageMargins left="0.7" right="0.7" top="0.75" bottom="0.75" header="0.3" footer="0.3"/>
  <pageSetup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14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2" max="2" width="7" customWidth="1"/>
    <col min="3" max="5" width="18.140625" customWidth="1"/>
    <col min="6" max="6" width="1.85546875" customWidth="1"/>
  </cols>
  <sheetData>
    <row r="1" spans="1:15" ht="15.75" x14ac:dyDescent="0.25">
      <c r="A1" s="58" t="s">
        <v>25</v>
      </c>
      <c r="B1" s="463" t="s">
        <v>208</v>
      </c>
      <c r="C1" s="464"/>
      <c r="D1" s="464"/>
      <c r="E1" s="464"/>
      <c r="F1" s="57"/>
      <c r="G1" s="59"/>
      <c r="H1" s="59"/>
      <c r="I1" s="59"/>
      <c r="J1" s="59"/>
      <c r="K1" s="256"/>
      <c r="L1" s="256"/>
      <c r="M1" s="59"/>
      <c r="N1" s="59"/>
      <c r="O1" s="59"/>
    </row>
    <row r="2" spans="1:15" ht="25.5" x14ac:dyDescent="0.25">
      <c r="A2" s="235" t="s">
        <v>30</v>
      </c>
      <c r="B2" s="56" t="s">
        <v>31</v>
      </c>
      <c r="C2" s="56" t="s">
        <v>110</v>
      </c>
      <c r="D2" s="56" t="s">
        <v>190</v>
      </c>
      <c r="E2" s="233" t="s">
        <v>32</v>
      </c>
      <c r="F2" s="57"/>
      <c r="G2" s="59"/>
      <c r="H2" s="59"/>
      <c r="I2" s="59"/>
      <c r="J2" s="59"/>
      <c r="K2" s="257"/>
      <c r="L2" s="257"/>
      <c r="M2" s="59"/>
      <c r="N2" s="59"/>
      <c r="O2" s="59"/>
    </row>
    <row r="3" spans="1:15" x14ac:dyDescent="0.25">
      <c r="A3" s="248">
        <v>2022</v>
      </c>
      <c r="B3" s="249">
        <v>1</v>
      </c>
      <c r="C3" s="250">
        <v>4.3</v>
      </c>
      <c r="D3" s="250">
        <v>13.8</v>
      </c>
      <c r="E3" s="232" t="s">
        <v>62</v>
      </c>
      <c r="F3" s="57"/>
      <c r="G3" s="59"/>
      <c r="H3" s="59"/>
      <c r="I3" s="59"/>
      <c r="J3" s="59"/>
      <c r="K3" s="59"/>
      <c r="L3" s="59"/>
      <c r="M3" s="59"/>
      <c r="N3" s="59"/>
      <c r="O3" s="59"/>
    </row>
    <row r="4" spans="1:15" x14ac:dyDescent="0.25">
      <c r="A4" s="251"/>
      <c r="B4" s="249">
        <v>2</v>
      </c>
      <c r="C4" s="250">
        <v>3.9</v>
      </c>
      <c r="D4" s="250">
        <v>8</v>
      </c>
      <c r="E4" s="59"/>
      <c r="F4" s="57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251"/>
      <c r="B5" s="249">
        <v>3</v>
      </c>
      <c r="C5" s="250">
        <v>4.5</v>
      </c>
      <c r="D5" s="250">
        <v>7</v>
      </c>
      <c r="E5" s="59"/>
      <c r="F5" s="57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25">
      <c r="A6" s="252"/>
      <c r="B6" s="249">
        <v>4</v>
      </c>
      <c r="C6" s="250">
        <v>4.8</v>
      </c>
      <c r="D6" s="250">
        <v>5.4</v>
      </c>
      <c r="E6" s="59"/>
      <c r="F6" s="57"/>
      <c r="G6" s="59"/>
      <c r="H6" s="59"/>
      <c r="I6" s="59"/>
      <c r="J6" s="59"/>
      <c r="K6" s="59"/>
      <c r="L6" s="59"/>
      <c r="M6" s="59"/>
      <c r="N6" s="59"/>
      <c r="O6" s="59"/>
    </row>
    <row r="7" spans="1:15" x14ac:dyDescent="0.25">
      <c r="A7" s="248">
        <v>2023</v>
      </c>
      <c r="B7" s="249">
        <v>1</v>
      </c>
      <c r="C7" s="253">
        <v>5.4</v>
      </c>
      <c r="D7" s="253">
        <v>6.2</v>
      </c>
      <c r="E7" s="59"/>
      <c r="F7" s="57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51"/>
      <c r="B8" s="249">
        <v>2</v>
      </c>
      <c r="C8" s="253">
        <v>6.9</v>
      </c>
      <c r="D8" s="253">
        <v>8</v>
      </c>
      <c r="E8" s="59"/>
      <c r="F8" s="57"/>
      <c r="G8" s="59"/>
      <c r="H8" s="59"/>
      <c r="I8" s="59"/>
      <c r="J8" s="59"/>
      <c r="K8" s="59"/>
      <c r="L8" s="59"/>
      <c r="M8" s="59"/>
      <c r="N8" s="59"/>
      <c r="O8" s="59"/>
    </row>
    <row r="9" spans="1:15" x14ac:dyDescent="0.25">
      <c r="A9" s="251"/>
      <c r="B9" s="249">
        <v>3</v>
      </c>
      <c r="C9" s="253">
        <v>10.8</v>
      </c>
      <c r="D9" s="253">
        <v>13.5</v>
      </c>
      <c r="E9" s="59"/>
      <c r="F9" s="57"/>
      <c r="G9" s="59"/>
      <c r="H9" s="59"/>
      <c r="I9" s="59"/>
      <c r="J9" s="59"/>
      <c r="K9" s="59"/>
      <c r="L9" s="59"/>
      <c r="M9" s="59"/>
      <c r="N9" s="59"/>
      <c r="O9" s="59"/>
    </row>
    <row r="10" spans="1:15" x14ac:dyDescent="0.25">
      <c r="A10" s="252"/>
      <c r="B10" s="249">
        <v>4</v>
      </c>
      <c r="C10" s="253">
        <v>11.6</v>
      </c>
      <c r="D10" s="253">
        <v>13.7</v>
      </c>
      <c r="E10" s="59"/>
      <c r="F10" s="57"/>
      <c r="G10" s="59"/>
      <c r="H10" s="59"/>
      <c r="I10" s="59"/>
      <c r="J10" s="59"/>
      <c r="K10" s="59"/>
      <c r="L10" s="59"/>
      <c r="M10" s="59"/>
      <c r="N10" s="59"/>
      <c r="O10" s="59"/>
    </row>
    <row r="11" spans="1:15" x14ac:dyDescent="0.25">
      <c r="A11" s="254">
        <v>2024</v>
      </c>
      <c r="B11" s="249">
        <v>1</v>
      </c>
      <c r="C11" s="253">
        <v>10.4</v>
      </c>
      <c r="D11" s="253">
        <v>16.5</v>
      </c>
      <c r="E11" s="59"/>
      <c r="F11" s="57"/>
      <c r="G11" s="59"/>
      <c r="H11" s="59"/>
      <c r="I11" s="59"/>
      <c r="J11" s="59"/>
      <c r="K11" s="59"/>
      <c r="L11" s="59"/>
      <c r="M11" s="59"/>
      <c r="N11" s="59"/>
      <c r="O11" s="59"/>
    </row>
    <row r="12" spans="1:15" x14ac:dyDescent="0.25">
      <c r="A12" s="255"/>
      <c r="B12" s="249">
        <v>2</v>
      </c>
      <c r="C12" s="253">
        <v>11.9</v>
      </c>
      <c r="D12" s="253">
        <v>17.2</v>
      </c>
      <c r="E12" s="59"/>
      <c r="F12" s="57"/>
      <c r="G12" s="59"/>
      <c r="H12" s="59"/>
      <c r="I12" s="59"/>
      <c r="J12" s="59"/>
      <c r="K12" s="59"/>
      <c r="L12" s="457" t="s">
        <v>0</v>
      </c>
      <c r="M12" s="457"/>
      <c r="N12" s="457"/>
      <c r="O12" s="457"/>
    </row>
    <row r="13" spans="1:15" x14ac:dyDescent="0.25">
      <c r="A13" s="59"/>
      <c r="B13" s="59"/>
      <c r="C13" s="59"/>
      <c r="D13" s="59"/>
      <c r="E13" s="59"/>
      <c r="F13" s="57"/>
      <c r="G13" s="59"/>
      <c r="H13" s="59"/>
      <c r="I13" s="59"/>
      <c r="J13" s="59"/>
      <c r="K13" s="59"/>
      <c r="L13" s="59"/>
      <c r="M13" s="59"/>
      <c r="N13" s="59"/>
      <c r="O13" s="59"/>
    </row>
    <row r="14" spans="1:15" x14ac:dyDescent="0.25">
      <c r="A14" s="59"/>
      <c r="B14" s="59"/>
      <c r="C14" s="59"/>
      <c r="D14" s="59"/>
      <c r="E14" s="59"/>
      <c r="F14" s="57"/>
      <c r="G14" s="59"/>
      <c r="H14" s="59"/>
      <c r="I14" s="59"/>
      <c r="J14" s="59"/>
      <c r="K14" s="59"/>
      <c r="L14" s="59"/>
      <c r="M14" s="59"/>
      <c r="N14" s="59"/>
      <c r="O14" s="59"/>
    </row>
  </sheetData>
  <mergeCells count="2">
    <mergeCell ref="L12:O12"/>
    <mergeCell ref="B1:E1"/>
  </mergeCells>
  <hyperlinks>
    <hyperlink ref="L12:O12" location="Содержание!A1" display="Содержание"/>
  </hyperlink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E3</xm:sqref>
        </x14:dataValidation>
        <x14:dataValidation type="list" allowBlank="1" showInputMessage="1" showErrorMessage="1">
          <x14:formula1>
            <xm:f>Содержание!$A$2:$A$44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4"/>
  <sheetViews>
    <sheetView view="pageBreakPreview" zoomScaleNormal="100" zoomScaleSheetLayoutView="100" workbookViewId="0"/>
  </sheetViews>
  <sheetFormatPr defaultRowHeight="15" x14ac:dyDescent="0.25"/>
  <cols>
    <col min="2" max="2" width="7.28515625" customWidth="1"/>
    <col min="3" max="7" width="18.28515625" customWidth="1"/>
    <col min="8" max="8" width="1.85546875" customWidth="1"/>
  </cols>
  <sheetData>
    <row r="1" spans="1:17" ht="15.75" x14ac:dyDescent="0.25">
      <c r="A1" s="58" t="s">
        <v>26</v>
      </c>
      <c r="B1" s="463" t="s">
        <v>209</v>
      </c>
      <c r="C1" s="464"/>
      <c r="D1" s="464"/>
      <c r="E1" s="464"/>
      <c r="F1" s="464"/>
      <c r="G1" s="464"/>
      <c r="H1" s="57"/>
      <c r="I1" s="59"/>
      <c r="J1" s="59"/>
      <c r="K1" s="59"/>
      <c r="L1" s="59"/>
      <c r="M1" s="256"/>
      <c r="N1" s="256"/>
      <c r="O1" s="59"/>
      <c r="P1" s="59"/>
      <c r="Q1" s="59"/>
    </row>
    <row r="2" spans="1:17" ht="75" customHeight="1" x14ac:dyDescent="0.25">
      <c r="A2" s="235" t="s">
        <v>30</v>
      </c>
      <c r="B2" s="56" t="s">
        <v>31</v>
      </c>
      <c r="C2" s="266" t="s">
        <v>210</v>
      </c>
      <c r="D2" s="266" t="s">
        <v>211</v>
      </c>
      <c r="E2" s="266" t="s">
        <v>212</v>
      </c>
      <c r="F2" s="266" t="s">
        <v>213</v>
      </c>
      <c r="G2" s="237" t="s">
        <v>32</v>
      </c>
      <c r="H2" s="57"/>
      <c r="I2" s="59"/>
      <c r="J2" s="59"/>
      <c r="K2" s="59"/>
      <c r="L2" s="59"/>
      <c r="M2" s="257"/>
      <c r="N2" s="257"/>
      <c r="O2" s="59"/>
      <c r="P2" s="59"/>
      <c r="Q2" s="59"/>
    </row>
    <row r="3" spans="1:17" x14ac:dyDescent="0.25">
      <c r="A3" s="465">
        <v>2023</v>
      </c>
      <c r="B3" s="249">
        <v>1</v>
      </c>
      <c r="C3" s="262">
        <v>11.700000000000003</v>
      </c>
      <c r="D3" s="262">
        <v>2.6</v>
      </c>
      <c r="E3" s="262">
        <v>2.5</v>
      </c>
      <c r="F3" s="262">
        <v>3.9000000000000057</v>
      </c>
      <c r="G3" s="236" t="s">
        <v>62</v>
      </c>
      <c r="H3" s="57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5">
      <c r="A4" s="466"/>
      <c r="B4" s="249">
        <v>2</v>
      </c>
      <c r="C4" s="262">
        <v>10.200000000000003</v>
      </c>
      <c r="D4" s="262">
        <v>3.5</v>
      </c>
      <c r="E4" s="262">
        <v>1.9000000000000057</v>
      </c>
      <c r="F4" s="262">
        <v>4.4000000000000057</v>
      </c>
      <c r="G4" s="59"/>
      <c r="H4" s="57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5">
      <c r="A5" s="466"/>
      <c r="B5" s="249">
        <v>3</v>
      </c>
      <c r="C5" s="262">
        <v>6.4000000000000057</v>
      </c>
      <c r="D5" s="262">
        <v>3.4</v>
      </c>
      <c r="E5" s="262">
        <v>2.2000000000000028</v>
      </c>
      <c r="F5" s="262">
        <v>4</v>
      </c>
      <c r="G5" s="59"/>
      <c r="H5" s="57"/>
      <c r="I5" s="59"/>
      <c r="J5" s="59"/>
      <c r="K5" s="59"/>
      <c r="L5" s="59"/>
      <c r="M5" s="59"/>
      <c r="N5" s="59"/>
      <c r="O5" s="59"/>
      <c r="P5" s="59"/>
      <c r="Q5" s="59"/>
    </row>
    <row r="6" spans="1:17" x14ac:dyDescent="0.25">
      <c r="A6" s="467"/>
      <c r="B6" s="249">
        <v>4</v>
      </c>
      <c r="C6" s="262">
        <v>6.2000000000000028</v>
      </c>
      <c r="D6" s="262">
        <v>3.9</v>
      </c>
      <c r="E6" s="262">
        <v>2.0999999999999943</v>
      </c>
      <c r="F6" s="262">
        <v>4.5</v>
      </c>
      <c r="G6" s="59"/>
      <c r="H6" s="57"/>
      <c r="I6" s="59"/>
      <c r="J6" s="59"/>
      <c r="K6" s="59"/>
      <c r="L6" s="59"/>
      <c r="M6" s="59"/>
      <c r="N6" s="59"/>
      <c r="O6" s="59"/>
      <c r="P6" s="59"/>
      <c r="Q6" s="59"/>
    </row>
    <row r="7" spans="1:17" x14ac:dyDescent="0.25">
      <c r="A7" s="468">
        <v>2024</v>
      </c>
      <c r="B7" s="249">
        <v>1</v>
      </c>
      <c r="C7" s="262">
        <v>7.0999999999999943</v>
      </c>
      <c r="D7" s="262">
        <v>4.5</v>
      </c>
      <c r="E7" s="262">
        <v>1</v>
      </c>
      <c r="F7" s="262">
        <v>3.2999999999999972</v>
      </c>
      <c r="G7" s="59"/>
      <c r="H7" s="57"/>
      <c r="I7" s="59"/>
      <c r="J7" s="59"/>
      <c r="K7" s="59"/>
      <c r="L7" s="59"/>
      <c r="M7" s="59"/>
      <c r="N7" s="59"/>
      <c r="O7" s="59"/>
      <c r="P7" s="59"/>
      <c r="Q7" s="59"/>
    </row>
    <row r="8" spans="1:17" x14ac:dyDescent="0.25">
      <c r="A8" s="469"/>
      <c r="B8" s="249">
        <v>2</v>
      </c>
      <c r="C8" s="262">
        <v>7.7999999999999972</v>
      </c>
      <c r="D8" s="262">
        <v>4.0999999999999996</v>
      </c>
      <c r="E8" s="262">
        <v>1.4000000000000057</v>
      </c>
      <c r="F8" s="262">
        <v>2.7999999999999972</v>
      </c>
      <c r="G8" s="59"/>
      <c r="H8" s="57"/>
      <c r="I8" s="59"/>
      <c r="J8" s="59"/>
      <c r="K8" s="59"/>
      <c r="L8" s="59"/>
      <c r="M8" s="59"/>
      <c r="N8" s="59"/>
      <c r="O8" s="59"/>
      <c r="P8" s="59"/>
      <c r="Q8" s="59"/>
    </row>
    <row r="9" spans="1:17" x14ac:dyDescent="0.25">
      <c r="A9" s="59"/>
      <c r="B9" s="59"/>
      <c r="C9" s="59"/>
      <c r="D9" s="59"/>
      <c r="E9" s="59"/>
      <c r="F9" s="59"/>
      <c r="G9" s="59"/>
      <c r="H9" s="57"/>
      <c r="I9" s="59"/>
      <c r="J9" s="59"/>
      <c r="K9" s="59"/>
      <c r="L9" s="59"/>
      <c r="M9" s="59"/>
      <c r="N9" s="59"/>
      <c r="O9" s="59"/>
      <c r="P9" s="59"/>
      <c r="Q9" s="59"/>
    </row>
    <row r="10" spans="1:17" x14ac:dyDescent="0.25">
      <c r="A10" s="59"/>
      <c r="B10" s="59"/>
      <c r="C10" s="59"/>
      <c r="D10" s="59"/>
      <c r="E10" s="59"/>
      <c r="F10" s="59"/>
      <c r="G10" s="59"/>
      <c r="H10" s="57"/>
      <c r="I10" s="59"/>
      <c r="J10" s="59"/>
      <c r="K10" s="59"/>
      <c r="L10" s="59"/>
      <c r="M10" s="59"/>
      <c r="N10" s="59"/>
      <c r="O10" s="59"/>
      <c r="P10" s="59"/>
      <c r="Q10" s="59"/>
    </row>
    <row r="11" spans="1:17" x14ac:dyDescent="0.25">
      <c r="A11" s="59"/>
      <c r="B11" s="59"/>
      <c r="C11" s="59"/>
      <c r="D11" s="59"/>
      <c r="E11" s="59"/>
      <c r="F11" s="59"/>
      <c r="G11" s="59"/>
      <c r="H11" s="57"/>
      <c r="I11" s="59"/>
      <c r="J11" s="59"/>
      <c r="K11" s="59"/>
      <c r="L11" s="59"/>
      <c r="M11" s="59"/>
      <c r="N11" s="59"/>
      <c r="O11" s="59"/>
      <c r="P11" s="59"/>
      <c r="Q11" s="59"/>
    </row>
    <row r="12" spans="1:17" x14ac:dyDescent="0.25">
      <c r="A12" s="59"/>
      <c r="B12" s="59"/>
      <c r="C12" s="59"/>
      <c r="D12" s="59"/>
      <c r="E12" s="59"/>
      <c r="F12" s="59"/>
      <c r="G12" s="59"/>
      <c r="H12" s="57"/>
      <c r="I12" s="59"/>
      <c r="J12" s="59"/>
      <c r="K12" s="59"/>
      <c r="L12" s="59"/>
      <c r="M12" s="59"/>
      <c r="N12" s="457" t="s">
        <v>0</v>
      </c>
      <c r="O12" s="457"/>
      <c r="P12" s="457"/>
      <c r="Q12" s="457"/>
    </row>
    <row r="13" spans="1:17" x14ac:dyDescent="0.25">
      <c r="A13" s="59"/>
      <c r="B13" s="59"/>
      <c r="C13" s="59"/>
      <c r="D13" s="59"/>
      <c r="E13" s="59"/>
      <c r="F13" s="59"/>
      <c r="G13" s="59"/>
      <c r="H13" s="57"/>
      <c r="I13" s="59"/>
      <c r="J13" s="59"/>
      <c r="K13" s="59"/>
      <c r="L13" s="59"/>
      <c r="M13" s="59"/>
      <c r="N13" s="59"/>
      <c r="O13" s="59"/>
      <c r="P13" s="59"/>
      <c r="Q13" s="59"/>
    </row>
    <row r="14" spans="1:17" x14ac:dyDescent="0.25">
      <c r="A14" s="59"/>
      <c r="B14" s="59"/>
      <c r="C14" s="59"/>
      <c r="D14" s="59"/>
      <c r="E14" s="59"/>
      <c r="F14" s="59"/>
      <c r="G14" s="59"/>
      <c r="H14" s="57"/>
      <c r="I14" s="59"/>
      <c r="J14" s="59"/>
      <c r="K14" s="59"/>
      <c r="L14" s="59"/>
      <c r="M14" s="59"/>
      <c r="N14" s="59"/>
      <c r="O14" s="59"/>
      <c r="P14" s="59"/>
      <c r="Q14" s="59"/>
    </row>
  </sheetData>
  <mergeCells count="4">
    <mergeCell ref="B1:G1"/>
    <mergeCell ref="A3:A6"/>
    <mergeCell ref="A7:A8"/>
    <mergeCell ref="N12:Q12"/>
  </mergeCells>
  <hyperlinks>
    <hyperlink ref="N12:Q12" location="Содержание!A1" display="Содержание"/>
  </hyperlink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Содержание!$A$2:$A$45</xm:f>
          </x14:formula1>
          <xm:sqref>A1</xm:sqref>
        </x14:dataValidation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3.28515625" style="125" customWidth="1"/>
    <col min="2" max="2" width="10.85546875" style="125" customWidth="1"/>
    <col min="3" max="5" width="15.5703125" style="125" customWidth="1"/>
    <col min="6" max="9" width="8.5703125" style="125" customWidth="1"/>
    <col min="10" max="10" width="1.5703125" style="57" customWidth="1"/>
    <col min="11" max="14" width="3.7109375" style="125" customWidth="1"/>
    <col min="15" max="22" width="6.42578125" style="125" customWidth="1"/>
    <col min="23" max="16384" width="9.140625" style="125"/>
  </cols>
  <sheetData>
    <row r="1" spans="1:14" ht="15" customHeight="1" x14ac:dyDescent="0.25">
      <c r="A1" s="197" t="s">
        <v>72</v>
      </c>
      <c r="B1" s="397" t="str">
        <f>INDEX(Содержание!$B$3:$G$44,MATCH(A1,Содержание!$A$3:$A$44,0),1)</f>
        <v>Наемные работники и самозанятые, г/г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9"/>
    </row>
    <row r="2" spans="1:14" ht="34.5" customHeight="1" x14ac:dyDescent="0.25">
      <c r="A2" s="198" t="s">
        <v>30</v>
      </c>
      <c r="B2" s="31" t="s">
        <v>31</v>
      </c>
      <c r="C2" s="31" t="s">
        <v>176</v>
      </c>
      <c r="D2" s="31" t="s">
        <v>175</v>
      </c>
      <c r="E2" s="31" t="s">
        <v>174</v>
      </c>
      <c r="F2" s="377" t="s">
        <v>32</v>
      </c>
      <c r="G2" s="377"/>
      <c r="H2" s="377"/>
      <c r="I2" s="378"/>
    </row>
    <row r="3" spans="1:14" x14ac:dyDescent="0.25">
      <c r="A3" s="417">
        <v>2021</v>
      </c>
      <c r="B3" s="201">
        <v>1</v>
      </c>
      <c r="C3" s="202">
        <v>-4.4064486589718399E-2</v>
      </c>
      <c r="D3" s="202">
        <v>-0.65845628039711812</v>
      </c>
      <c r="E3" s="202">
        <v>1.5386614646767356</v>
      </c>
      <c r="F3" s="363" t="s">
        <v>62</v>
      </c>
      <c r="G3" s="363"/>
      <c r="H3" s="363"/>
      <c r="I3" s="364"/>
    </row>
    <row r="4" spans="1:14" x14ac:dyDescent="0.25">
      <c r="A4" s="417"/>
      <c r="B4" s="201">
        <v>2</v>
      </c>
      <c r="C4" s="202">
        <v>1.0779049522629691</v>
      </c>
      <c r="D4" s="202">
        <v>0.61758234068302897</v>
      </c>
      <c r="E4" s="202">
        <v>2.9443269480970571</v>
      </c>
    </row>
    <row r="5" spans="1:14" x14ac:dyDescent="0.25">
      <c r="A5" s="417"/>
      <c r="B5" s="201">
        <v>3</v>
      </c>
      <c r="C5" s="202">
        <v>1.0440783892134817</v>
      </c>
      <c r="D5" s="202">
        <v>0.48256431284789869</v>
      </c>
      <c r="E5" s="202">
        <v>3.2815735944277975</v>
      </c>
    </row>
    <row r="6" spans="1:14" x14ac:dyDescent="0.25">
      <c r="A6" s="417"/>
      <c r="B6" s="201">
        <v>4</v>
      </c>
      <c r="C6" s="202">
        <v>0.70495526864308999</v>
      </c>
      <c r="D6" s="202">
        <v>0.6219291713498194</v>
      </c>
      <c r="E6" s="202">
        <v>1.2518378816776163</v>
      </c>
    </row>
    <row r="7" spans="1:14" x14ac:dyDescent="0.25">
      <c r="A7" s="395">
        <v>2022</v>
      </c>
      <c r="B7" s="201">
        <v>1</v>
      </c>
      <c r="C7" s="202">
        <v>2.02660350355535</v>
      </c>
      <c r="D7" s="202">
        <v>2.3595950180210536</v>
      </c>
      <c r="E7" s="202">
        <v>0.97776948081317983</v>
      </c>
    </row>
    <row r="8" spans="1:14" x14ac:dyDescent="0.25">
      <c r="A8" s="470"/>
      <c r="B8" s="201">
        <v>2</v>
      </c>
      <c r="C8" s="202">
        <v>1.8899174764052162</v>
      </c>
      <c r="D8" s="202">
        <v>2.1093771803999175</v>
      </c>
      <c r="E8" s="202">
        <v>1.1728484514457449</v>
      </c>
    </row>
    <row r="9" spans="1:14" x14ac:dyDescent="0.25">
      <c r="A9" s="470"/>
      <c r="B9" s="201">
        <v>3</v>
      </c>
      <c r="C9" s="202">
        <v>1.8046304606388048</v>
      </c>
      <c r="D9" s="202">
        <v>2.2867670641398092</v>
      </c>
      <c r="E9" s="202">
        <v>0.27603837469125381</v>
      </c>
    </row>
    <row r="10" spans="1:14" x14ac:dyDescent="0.25">
      <c r="A10" s="470"/>
      <c r="B10" s="203">
        <v>4</v>
      </c>
      <c r="C10" s="202">
        <v>1.7197022640486352</v>
      </c>
      <c r="D10" s="202">
        <v>1.6949440199516772</v>
      </c>
      <c r="E10" s="202">
        <v>1.8995082244237977</v>
      </c>
    </row>
    <row r="11" spans="1:14" x14ac:dyDescent="0.25">
      <c r="A11" s="417">
        <v>2023</v>
      </c>
      <c r="B11" s="201">
        <v>1</v>
      </c>
      <c r="C11" s="135">
        <v>0.6990394497710497</v>
      </c>
      <c r="D11" s="135">
        <v>0.57618015194856298</v>
      </c>
      <c r="E11" s="135">
        <v>1.5608516785897706</v>
      </c>
    </row>
    <row r="12" spans="1:14" x14ac:dyDescent="0.25">
      <c r="A12" s="417"/>
      <c r="B12" s="201">
        <v>2</v>
      </c>
      <c r="C12" s="135">
        <v>1.4462873228469277</v>
      </c>
      <c r="D12" s="135">
        <v>1.5225265703293189</v>
      </c>
      <c r="E12" s="135">
        <v>1.8724611273651277</v>
      </c>
    </row>
    <row r="13" spans="1:14" x14ac:dyDescent="0.25">
      <c r="A13" s="417"/>
      <c r="B13" s="201">
        <v>3</v>
      </c>
      <c r="C13" s="212">
        <v>1.3440552369536931</v>
      </c>
      <c r="D13" s="213">
        <v>1.1459447854591076</v>
      </c>
      <c r="E13" s="213">
        <v>2.6289237379202461</v>
      </c>
    </row>
    <row r="14" spans="1:14" x14ac:dyDescent="0.25">
      <c r="A14" s="417"/>
      <c r="B14" s="203">
        <v>4</v>
      </c>
      <c r="C14" s="212">
        <v>0.70664330895493777</v>
      </c>
      <c r="D14" s="213">
        <v>1.1044687321673905</v>
      </c>
      <c r="E14" s="213">
        <v>6.0665682898843443E-2</v>
      </c>
    </row>
    <row r="15" spans="1:14" ht="15" customHeight="1" x14ac:dyDescent="0.25">
      <c r="A15" s="471">
        <v>2024</v>
      </c>
      <c r="B15" s="201">
        <v>1</v>
      </c>
      <c r="C15" s="212">
        <v>1.4193055538423778</v>
      </c>
      <c r="D15" s="213">
        <v>1.173191838277333</v>
      </c>
      <c r="E15" s="213">
        <v>2.5547928110180465</v>
      </c>
    </row>
    <row r="16" spans="1:14" x14ac:dyDescent="0.25">
      <c r="A16" s="471"/>
      <c r="B16" s="201">
        <v>2</v>
      </c>
      <c r="C16" s="212">
        <v>0.76969185464675149</v>
      </c>
      <c r="D16" s="213">
        <v>0.36295210644674114</v>
      </c>
      <c r="E16" s="213">
        <v>2.3074206803972857</v>
      </c>
    </row>
    <row r="17" spans="10:22" x14ac:dyDescent="0.25">
      <c r="S17" s="331" t="s">
        <v>0</v>
      </c>
      <c r="T17" s="331"/>
      <c r="U17" s="331"/>
      <c r="V17" s="331"/>
    </row>
    <row r="19" spans="10:22" x14ac:dyDescent="0.25">
      <c r="S19" s="125" t="s">
        <v>49</v>
      </c>
    </row>
    <row r="24" spans="10:22" x14ac:dyDescent="0.25">
      <c r="J24" s="435"/>
    </row>
    <row r="25" spans="10:22" x14ac:dyDescent="0.25">
      <c r="J25" s="435"/>
    </row>
    <row r="26" spans="10:22" x14ac:dyDescent="0.25">
      <c r="J26" s="435"/>
    </row>
    <row r="34" spans="10:10" x14ac:dyDescent="0.25">
      <c r="J34" s="435"/>
    </row>
    <row r="35" spans="10:10" x14ac:dyDescent="0.25">
      <c r="J35" s="435"/>
    </row>
    <row r="36" spans="10:10" x14ac:dyDescent="0.25">
      <c r="J36" s="435"/>
    </row>
  </sheetData>
  <mergeCells count="10">
    <mergeCell ref="A7:A10"/>
    <mergeCell ref="A3:A6"/>
    <mergeCell ref="A11:A14"/>
    <mergeCell ref="A15:A16"/>
    <mergeCell ref="B1:N1"/>
    <mergeCell ref="S17:V17"/>
    <mergeCell ref="J24:J26"/>
    <mergeCell ref="J34:J36"/>
    <mergeCell ref="F2:I2"/>
    <mergeCell ref="F3:I3"/>
  </mergeCells>
  <hyperlinks>
    <hyperlink ref="S17:V17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политике\2023\03.Август\Таблицы\[Статистическая информация ДоДКП (рус).xlsx]Содержание'!#REF!</xm:f>
          </x14:formula1>
          <xm:sqref>F3:G3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2.5703125" style="125" customWidth="1"/>
    <col min="3" max="3" width="18.28515625" style="125" customWidth="1"/>
    <col min="4" max="5" width="14.28515625" style="125" customWidth="1"/>
    <col min="6" max="6" width="8.42578125" style="125" customWidth="1"/>
    <col min="7" max="7" width="8.28515625" style="125" customWidth="1"/>
    <col min="8" max="8" width="8.42578125" style="125" customWidth="1"/>
    <col min="9" max="9" width="8.5703125" style="125" customWidth="1"/>
    <col min="10" max="10" width="1.5703125" style="57" customWidth="1"/>
    <col min="11" max="11" width="4.5703125" style="125" customWidth="1"/>
    <col min="12" max="18" width="6.28515625" style="125" customWidth="1"/>
    <col min="19" max="19" width="6" style="125" customWidth="1"/>
    <col min="20" max="20" width="5.42578125" style="125" customWidth="1"/>
    <col min="21" max="21" width="6.85546875" style="125" customWidth="1"/>
    <col min="22" max="16384" width="9.140625" style="125"/>
  </cols>
  <sheetData>
    <row r="1" spans="1:9" ht="15" customHeight="1" x14ac:dyDescent="0.25">
      <c r="A1" s="267" t="s">
        <v>27</v>
      </c>
      <c r="B1" s="347" t="str">
        <f>INDEX(Содержание!$B$3:$G$44,MATCH(A1,Содержание!$A$3:$A$44,0),1)</f>
        <v xml:space="preserve">Динамика заработной платы и производительности труда,  г/г, % </v>
      </c>
      <c r="C1" s="348"/>
      <c r="D1" s="348"/>
      <c r="E1" s="348"/>
      <c r="F1" s="348"/>
      <c r="G1" s="348"/>
      <c r="H1" s="348"/>
      <c r="I1" s="348"/>
    </row>
    <row r="2" spans="1:9" ht="44.25" customHeight="1" x14ac:dyDescent="0.25">
      <c r="A2" s="204" t="s">
        <v>30</v>
      </c>
      <c r="B2" s="204" t="s">
        <v>31</v>
      </c>
      <c r="C2" s="205" t="s">
        <v>177</v>
      </c>
      <c r="D2" s="205" t="s">
        <v>178</v>
      </c>
      <c r="E2" s="205" t="s">
        <v>181</v>
      </c>
      <c r="F2" s="378" t="s">
        <v>32</v>
      </c>
      <c r="G2" s="336"/>
      <c r="H2" s="336"/>
      <c r="I2" s="336"/>
    </row>
    <row r="3" spans="1:9" x14ac:dyDescent="0.25">
      <c r="A3" s="472">
        <v>2021</v>
      </c>
      <c r="B3" s="206">
        <v>1</v>
      </c>
      <c r="C3" s="207">
        <v>7.4000000000000057</v>
      </c>
      <c r="D3" s="208">
        <v>15.874521851751439</v>
      </c>
      <c r="E3" s="208">
        <v>-1.2</v>
      </c>
      <c r="F3" s="364" t="s">
        <v>62</v>
      </c>
      <c r="G3" s="474"/>
      <c r="H3" s="474"/>
      <c r="I3" s="474"/>
    </row>
    <row r="4" spans="1:9" ht="15" customHeight="1" x14ac:dyDescent="0.25">
      <c r="A4" s="473"/>
      <c r="B4" s="206">
        <v>2</v>
      </c>
      <c r="C4" s="207">
        <v>10.400000000000006</v>
      </c>
      <c r="D4" s="208">
        <v>18.633716131770697</v>
      </c>
      <c r="E4" s="208">
        <v>2</v>
      </c>
    </row>
    <row r="5" spans="1:9" x14ac:dyDescent="0.25">
      <c r="A5" s="473"/>
      <c r="B5" s="206">
        <v>3</v>
      </c>
      <c r="C5" s="207">
        <v>9.7999999999999972</v>
      </c>
      <c r="D5" s="208">
        <v>19.251700680272108</v>
      </c>
      <c r="E5" s="208">
        <v>3.2</v>
      </c>
    </row>
    <row r="6" spans="1:9" x14ac:dyDescent="0.25">
      <c r="A6" s="473"/>
      <c r="B6" s="206">
        <v>4</v>
      </c>
      <c r="C6" s="209">
        <v>8.7000000000000028</v>
      </c>
      <c r="D6" s="208">
        <v>18.205682520074134</v>
      </c>
      <c r="E6" s="208">
        <v>3.3</v>
      </c>
    </row>
    <row r="7" spans="1:9" x14ac:dyDescent="0.25">
      <c r="A7" s="472">
        <v>2022</v>
      </c>
      <c r="B7" s="206">
        <v>1</v>
      </c>
      <c r="C7" s="209">
        <v>12.700000000000003</v>
      </c>
      <c r="D7" s="208">
        <v>23.655606531241745</v>
      </c>
      <c r="E7" s="208">
        <v>4.2</v>
      </c>
    </row>
    <row r="8" spans="1:9" x14ac:dyDescent="0.25">
      <c r="A8" s="473"/>
      <c r="B8" s="206">
        <v>2</v>
      </c>
      <c r="C8" s="209">
        <v>8.9000000000000057</v>
      </c>
      <c r="D8" s="208">
        <v>24</v>
      </c>
      <c r="E8" s="208">
        <v>3</v>
      </c>
    </row>
    <row r="9" spans="1:9" x14ac:dyDescent="0.25">
      <c r="A9" s="473"/>
      <c r="B9" s="206">
        <v>3</v>
      </c>
      <c r="C9" s="209">
        <v>5.7999999999999972</v>
      </c>
      <c r="D9" s="208">
        <v>23</v>
      </c>
      <c r="E9" s="208">
        <v>2.4</v>
      </c>
    </row>
    <row r="10" spans="1:9" x14ac:dyDescent="0.25">
      <c r="A10" s="473"/>
      <c r="B10" s="210">
        <v>4</v>
      </c>
      <c r="C10" s="209">
        <v>2.8</v>
      </c>
      <c r="D10" s="208">
        <v>22.9</v>
      </c>
      <c r="E10" s="208">
        <v>1.3</v>
      </c>
    </row>
    <row r="11" spans="1:9" x14ac:dyDescent="0.25">
      <c r="A11" s="382">
        <v>2023</v>
      </c>
      <c r="B11" s="206">
        <v>1</v>
      </c>
      <c r="C11" s="211">
        <v>-0.59999999999999432</v>
      </c>
      <c r="D11" s="208">
        <v>19.299999999999997</v>
      </c>
      <c r="E11" s="208">
        <v>2.7</v>
      </c>
    </row>
    <row r="12" spans="1:9" x14ac:dyDescent="0.25">
      <c r="A12" s="382"/>
      <c r="B12" s="206">
        <v>2</v>
      </c>
      <c r="C12" s="208">
        <v>1.2</v>
      </c>
      <c r="D12" s="208">
        <v>17.100000000000001</v>
      </c>
      <c r="E12" s="208">
        <v>3.1</v>
      </c>
    </row>
    <row r="13" spans="1:9" x14ac:dyDescent="0.25">
      <c r="A13" s="382"/>
      <c r="B13" s="206">
        <v>3</v>
      </c>
      <c r="C13" s="208">
        <v>3.5</v>
      </c>
      <c r="D13" s="208">
        <v>19.299999999999997</v>
      </c>
      <c r="E13" s="208">
        <v>2.5</v>
      </c>
    </row>
    <row r="14" spans="1:9" x14ac:dyDescent="0.25">
      <c r="A14" s="382"/>
      <c r="B14" s="210">
        <v>4</v>
      </c>
      <c r="C14" s="208">
        <v>5.3</v>
      </c>
      <c r="D14" s="208">
        <v>16.200000000000003</v>
      </c>
      <c r="E14" s="208">
        <v>4.7</v>
      </c>
    </row>
    <row r="15" spans="1:9" x14ac:dyDescent="0.25">
      <c r="A15" s="471">
        <v>2024</v>
      </c>
      <c r="B15" s="206">
        <v>1</v>
      </c>
      <c r="C15" s="208">
        <v>2.7</v>
      </c>
      <c r="D15" s="208">
        <v>12.299999999999997</v>
      </c>
      <c r="E15" s="208">
        <v>2.6</v>
      </c>
    </row>
    <row r="16" spans="1:9" x14ac:dyDescent="0.25">
      <c r="A16" s="471"/>
      <c r="B16" s="206">
        <v>2</v>
      </c>
      <c r="C16" s="208">
        <v>1.7</v>
      </c>
      <c r="D16" s="208">
        <v>10.3</v>
      </c>
      <c r="E16" s="208"/>
    </row>
    <row r="17" spans="17:20" x14ac:dyDescent="0.25">
      <c r="Q17" s="331" t="s">
        <v>0</v>
      </c>
      <c r="R17" s="331"/>
      <c r="S17" s="331"/>
      <c r="T17" s="331"/>
    </row>
  </sheetData>
  <mergeCells count="8">
    <mergeCell ref="Q17:T17"/>
    <mergeCell ref="A11:A14"/>
    <mergeCell ref="A15:A16"/>
    <mergeCell ref="B1:I1"/>
    <mergeCell ref="F2:I2"/>
    <mergeCell ref="A3:A6"/>
    <mergeCell ref="F3:I3"/>
    <mergeCell ref="A7:A10"/>
  </mergeCells>
  <hyperlinks>
    <hyperlink ref="Q17:T17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политике\2023\03.Август\Таблицы\[Статистическая информация ДоДКП (рус).xlsx]Содержание'!#REF!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33"/>
  <sheetViews>
    <sheetView view="pageBreakPreview" zoomScaleNormal="100" zoomScaleSheetLayoutView="100" workbookViewId="0"/>
  </sheetViews>
  <sheetFormatPr defaultColWidth="9.140625" defaultRowHeight="15" x14ac:dyDescent="0.25"/>
  <cols>
    <col min="1" max="6" width="12.7109375" style="168" customWidth="1"/>
    <col min="7" max="7" width="16.7109375" style="168" customWidth="1"/>
    <col min="8" max="8" width="9.5703125" style="76" hidden="1" customWidth="1"/>
    <col min="9" max="9" width="2.85546875" style="76" customWidth="1"/>
    <col min="10" max="10" width="9.140625" style="76" hidden="1" customWidth="1"/>
    <col min="11" max="11" width="1.85546875" style="76" customWidth="1"/>
    <col min="12" max="12" width="9.140625" style="76"/>
    <col min="13" max="13" width="1.5703125" style="78" customWidth="1"/>
    <col min="14" max="18" width="9.140625" style="76"/>
    <col min="19" max="19" width="3.85546875" style="76" customWidth="1"/>
    <col min="20" max="16384" width="9.140625" style="76"/>
  </cols>
  <sheetData>
    <row r="1" spans="1:19" x14ac:dyDescent="0.25">
      <c r="A1" s="163" t="s">
        <v>166</v>
      </c>
      <c r="B1" s="463" t="str">
        <f>INDEX(Содержание!$B$3:$G$44,MATCH(A1,Содержание!$A$3:$A$44,0),1)</f>
        <v>Динамика годовой инфляции (%) и вкладов основных её компонент (п.п.)</v>
      </c>
      <c r="C1" s="464"/>
      <c r="D1" s="464"/>
      <c r="E1" s="464"/>
      <c r="F1" s="464"/>
      <c r="G1" s="464"/>
      <c r="H1" s="464"/>
      <c r="I1" s="464"/>
      <c r="J1" s="100"/>
      <c r="K1" s="57"/>
      <c r="L1" s="100"/>
      <c r="M1" s="77"/>
      <c r="N1" s="77"/>
      <c r="O1" s="77"/>
      <c r="P1" s="77"/>
      <c r="Q1" s="77"/>
      <c r="R1" s="77"/>
      <c r="S1" s="77"/>
    </row>
    <row r="2" spans="1:19" ht="39.950000000000003" customHeight="1" x14ac:dyDescent="0.25">
      <c r="A2" s="112" t="s">
        <v>48</v>
      </c>
      <c r="B2" s="112" t="s">
        <v>36</v>
      </c>
      <c r="C2" s="164" t="s">
        <v>41</v>
      </c>
      <c r="D2" s="193" t="s">
        <v>105</v>
      </c>
      <c r="E2" s="193" t="s">
        <v>111</v>
      </c>
      <c r="F2" s="193" t="s">
        <v>112</v>
      </c>
      <c r="G2" s="351" t="s">
        <v>32</v>
      </c>
      <c r="H2" s="352"/>
      <c r="I2" s="352"/>
      <c r="J2" s="353"/>
      <c r="K2" s="57"/>
      <c r="L2" s="59"/>
      <c r="M2" s="59"/>
      <c r="N2" s="59"/>
      <c r="O2" s="59"/>
      <c r="P2" s="59"/>
      <c r="Q2" s="59"/>
      <c r="R2" s="59"/>
      <c r="S2" s="59"/>
    </row>
    <row r="3" spans="1:19" x14ac:dyDescent="0.25">
      <c r="A3" s="476">
        <v>2022</v>
      </c>
      <c r="B3" s="165">
        <v>1</v>
      </c>
      <c r="C3" s="191">
        <v>8.5450000000000017</v>
      </c>
      <c r="D3" s="170">
        <v>4.033270899999998</v>
      </c>
      <c r="E3" s="170">
        <v>2.5662986999999977</v>
      </c>
      <c r="F3" s="170">
        <v>1.9949082300000016</v>
      </c>
      <c r="G3" s="357" t="s">
        <v>62</v>
      </c>
      <c r="H3" s="354"/>
      <c r="I3" s="354"/>
      <c r="J3" s="355"/>
      <c r="K3" s="57"/>
      <c r="L3" s="59"/>
      <c r="M3" s="59"/>
      <c r="N3" s="59"/>
      <c r="O3" s="59"/>
      <c r="P3" s="59"/>
      <c r="Q3" s="59"/>
      <c r="R3" s="59"/>
      <c r="S3" s="59"/>
    </row>
    <row r="4" spans="1:19" x14ac:dyDescent="0.25">
      <c r="A4" s="477"/>
      <c r="B4" s="165">
        <v>2</v>
      </c>
      <c r="C4" s="191">
        <v>8.7120000000000033</v>
      </c>
      <c r="D4" s="170">
        <v>4.0808887299999999</v>
      </c>
      <c r="E4" s="170">
        <v>2.5904378999999973</v>
      </c>
      <c r="F4" s="170">
        <v>2.0720947800000018</v>
      </c>
      <c r="G4" s="357" t="s">
        <v>34</v>
      </c>
      <c r="H4" s="354"/>
      <c r="I4" s="354"/>
      <c r="J4" s="355"/>
      <c r="K4" s="57"/>
      <c r="L4" s="59"/>
      <c r="M4" s="59"/>
      <c r="N4" s="59"/>
      <c r="O4" s="59"/>
      <c r="P4" s="475" t="s">
        <v>0</v>
      </c>
      <c r="Q4" s="475"/>
      <c r="R4" s="475"/>
      <c r="S4" s="475"/>
    </row>
    <row r="5" spans="1:19" x14ac:dyDescent="0.25">
      <c r="A5" s="477"/>
      <c r="B5" s="165">
        <v>3</v>
      </c>
      <c r="C5" s="191">
        <v>11.989999999999995</v>
      </c>
      <c r="D5" s="170">
        <v>6.2859605499999969</v>
      </c>
      <c r="E5" s="170">
        <v>3.2793103199999973</v>
      </c>
      <c r="F5" s="170">
        <v>2.4233663999999986</v>
      </c>
      <c r="G5" s="70"/>
      <c r="H5" s="59"/>
      <c r="I5" s="59"/>
      <c r="J5" s="59"/>
      <c r="K5" s="57"/>
      <c r="L5" s="59"/>
      <c r="M5" s="59"/>
      <c r="N5" s="59"/>
      <c r="O5" s="59"/>
    </row>
    <row r="6" spans="1:19" x14ac:dyDescent="0.25">
      <c r="A6" s="477"/>
      <c r="B6" s="165">
        <v>4</v>
      </c>
      <c r="C6" s="191">
        <v>13.247</v>
      </c>
      <c r="D6" s="170">
        <v>7.2708763499999973</v>
      </c>
      <c r="E6" s="170">
        <v>3.3441844199999982</v>
      </c>
      <c r="F6" s="170">
        <v>2.6016236400000015</v>
      </c>
      <c r="G6" s="70"/>
      <c r="H6" s="59"/>
      <c r="I6" s="59"/>
      <c r="J6" s="59"/>
      <c r="K6" s="57"/>
      <c r="L6" s="59"/>
      <c r="M6" s="59"/>
      <c r="N6" s="59"/>
      <c r="O6" s="59"/>
      <c r="P6" s="59"/>
      <c r="Q6" s="59"/>
      <c r="R6" s="59"/>
      <c r="S6" s="59"/>
    </row>
    <row r="7" spans="1:19" x14ac:dyDescent="0.25">
      <c r="A7" s="477"/>
      <c r="B7" s="165">
        <v>5</v>
      </c>
      <c r="C7" s="191">
        <v>13.992999999999995</v>
      </c>
      <c r="D7" s="170">
        <v>7.7275191299999975</v>
      </c>
      <c r="E7" s="170">
        <v>3.5916112200000003</v>
      </c>
      <c r="F7" s="170">
        <v>2.6362847700000014</v>
      </c>
      <c r="G7" s="70"/>
      <c r="H7" s="59"/>
      <c r="I7" s="59"/>
      <c r="J7" s="59"/>
      <c r="K7" s="57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477"/>
      <c r="B8" s="165">
        <v>6</v>
      </c>
      <c r="C8" s="191">
        <v>14.549000000000007</v>
      </c>
      <c r="D8" s="170">
        <v>7.8308945899999989</v>
      </c>
      <c r="E8" s="170">
        <v>3.9699931799999977</v>
      </c>
      <c r="F8" s="170">
        <v>2.6703633600000027</v>
      </c>
      <c r="G8" s="70"/>
      <c r="H8" s="59"/>
      <c r="I8" s="59"/>
      <c r="J8" s="59"/>
      <c r="K8" s="57"/>
      <c r="L8" s="59"/>
      <c r="M8" s="59"/>
      <c r="N8" s="59"/>
      <c r="O8" s="59"/>
      <c r="P8" s="59"/>
      <c r="Q8" s="59"/>
      <c r="R8" s="59"/>
      <c r="S8" s="59"/>
    </row>
    <row r="9" spans="1:19" x14ac:dyDescent="0.25">
      <c r="A9" s="477"/>
      <c r="B9" s="165">
        <v>7</v>
      </c>
      <c r="C9" s="191">
        <v>15.046000000000006</v>
      </c>
      <c r="D9" s="170">
        <v>8.0107841700000026</v>
      </c>
      <c r="E9" s="170">
        <v>4.2853114799999981</v>
      </c>
      <c r="F9" s="170">
        <v>2.6814316200000015</v>
      </c>
      <c r="G9" s="70"/>
      <c r="H9" s="59"/>
      <c r="I9" s="59"/>
      <c r="J9" s="59"/>
      <c r="K9" s="57"/>
      <c r="L9" s="59"/>
      <c r="M9" s="59"/>
      <c r="N9" s="59"/>
      <c r="O9" s="59"/>
      <c r="P9" s="59"/>
      <c r="Q9" s="59"/>
      <c r="R9" s="59"/>
      <c r="S9" s="59"/>
    </row>
    <row r="10" spans="1:19" x14ac:dyDescent="0.25">
      <c r="A10" s="477"/>
      <c r="B10" s="165">
        <v>8</v>
      </c>
      <c r="C10" s="191">
        <v>16.105000000000004</v>
      </c>
      <c r="D10" s="170">
        <v>8.4462634699999999</v>
      </c>
      <c r="E10" s="170">
        <v>4.6766682599999969</v>
      </c>
      <c r="F10" s="170">
        <v>2.9397881100000021</v>
      </c>
      <c r="G10" s="70"/>
      <c r="H10" s="59"/>
      <c r="I10" s="59"/>
      <c r="J10" s="59"/>
      <c r="K10" s="57"/>
      <c r="L10" s="59"/>
      <c r="M10" s="59"/>
      <c r="N10" s="59"/>
      <c r="O10" s="59"/>
      <c r="P10" s="59"/>
      <c r="Q10" s="59"/>
      <c r="R10" s="59"/>
      <c r="S10" s="59"/>
    </row>
    <row r="11" spans="1:19" x14ac:dyDescent="0.25">
      <c r="A11" s="477"/>
      <c r="B11" s="165">
        <v>9</v>
      </c>
      <c r="C11" s="191">
        <v>17.744</v>
      </c>
      <c r="D11" s="170">
        <v>9.016456459999997</v>
      </c>
      <c r="E11" s="170">
        <v>5.1419513399999976</v>
      </c>
      <c r="F11" s="170">
        <v>3.5703876599999997</v>
      </c>
      <c r="G11" s="70"/>
      <c r="H11" s="59"/>
      <c r="I11" s="59"/>
      <c r="J11" s="59"/>
      <c r="K11" s="57"/>
      <c r="L11" s="59"/>
      <c r="M11" s="59"/>
      <c r="N11" s="59"/>
      <c r="O11" s="59"/>
      <c r="P11" s="59"/>
      <c r="Q11" s="59"/>
      <c r="R11" s="59"/>
      <c r="S11" s="59"/>
    </row>
    <row r="12" spans="1:19" x14ac:dyDescent="0.25">
      <c r="A12" s="477"/>
      <c r="B12" s="165">
        <v>10</v>
      </c>
      <c r="C12" s="191">
        <v>18.772000000000006</v>
      </c>
      <c r="D12" s="170">
        <v>9.397806089999996</v>
      </c>
      <c r="E12" s="170">
        <v>5.4083877600000001</v>
      </c>
      <c r="F12" s="170">
        <v>3.9458346900000003</v>
      </c>
      <c r="G12" s="70"/>
      <c r="H12" s="59"/>
      <c r="I12" s="59"/>
      <c r="J12" s="59"/>
      <c r="K12" s="435"/>
      <c r="L12" s="59"/>
      <c r="M12" s="59"/>
      <c r="N12" s="59"/>
      <c r="O12" s="59"/>
      <c r="P12" s="59"/>
      <c r="Q12" s="59"/>
      <c r="R12" s="59"/>
      <c r="S12" s="59"/>
    </row>
    <row r="13" spans="1:19" x14ac:dyDescent="0.25">
      <c r="A13" s="477"/>
      <c r="B13" s="165">
        <v>11</v>
      </c>
      <c r="C13" s="191">
        <v>19.596999999999994</v>
      </c>
      <c r="D13" s="170">
        <v>9.8267735499999969</v>
      </c>
      <c r="E13" s="170">
        <v>5.6202092399999994</v>
      </c>
      <c r="F13" s="170">
        <v>4.1019554100000004</v>
      </c>
      <c r="G13" s="70"/>
      <c r="H13" s="59"/>
      <c r="I13" s="59"/>
      <c r="J13" s="59"/>
      <c r="K13" s="435"/>
      <c r="L13" s="59"/>
      <c r="M13" s="59"/>
      <c r="N13" s="59"/>
      <c r="O13" s="59"/>
      <c r="P13" s="59"/>
      <c r="Q13" s="59"/>
      <c r="R13" s="59"/>
      <c r="S13" s="59"/>
    </row>
    <row r="14" spans="1:19" x14ac:dyDescent="0.25">
      <c r="A14" s="478"/>
      <c r="B14" s="165">
        <v>12</v>
      </c>
      <c r="C14" s="191">
        <v>20.293999999999997</v>
      </c>
      <c r="D14" s="170">
        <v>10.288707199999999</v>
      </c>
      <c r="E14" s="170">
        <v>5.8492298999999992</v>
      </c>
      <c r="F14" s="170">
        <v>4.0970038200000021</v>
      </c>
      <c r="G14" s="70"/>
      <c r="H14" s="59"/>
      <c r="I14" s="59"/>
      <c r="J14" s="59"/>
      <c r="K14" s="435"/>
      <c r="L14" s="59"/>
      <c r="M14" s="59"/>
      <c r="N14" s="59"/>
      <c r="O14" s="59"/>
      <c r="P14" s="59"/>
      <c r="Q14" s="59"/>
      <c r="R14" s="59"/>
      <c r="S14" s="59"/>
    </row>
    <row r="15" spans="1:19" x14ac:dyDescent="0.25">
      <c r="A15" s="479">
        <v>2023</v>
      </c>
      <c r="B15" s="165">
        <v>1</v>
      </c>
      <c r="C15" s="191">
        <v>20.744</v>
      </c>
      <c r="D15" s="170">
        <v>10.747571653609999</v>
      </c>
      <c r="E15" s="170">
        <v>5.9644913278300002</v>
      </c>
      <c r="F15" s="170">
        <v>4.061933033279999</v>
      </c>
      <c r="G15" s="70"/>
      <c r="H15" s="59"/>
      <c r="I15" s="59"/>
      <c r="J15" s="59"/>
      <c r="K15" s="57"/>
      <c r="L15" s="59"/>
      <c r="M15" s="59"/>
      <c r="N15" s="59"/>
      <c r="O15" s="59"/>
      <c r="P15" s="59"/>
      <c r="Q15" s="59"/>
      <c r="R15" s="59"/>
      <c r="S15" s="59"/>
    </row>
    <row r="16" spans="1:19" x14ac:dyDescent="0.25">
      <c r="A16" s="479"/>
      <c r="B16" s="167">
        <v>2</v>
      </c>
      <c r="C16" s="191">
        <v>21.281000000000006</v>
      </c>
      <c r="D16" s="170">
        <v>10.923432653500003</v>
      </c>
      <c r="E16" s="170">
        <v>6.0718823477200008</v>
      </c>
      <c r="F16" s="170">
        <v>4.3048298115199994</v>
      </c>
      <c r="G16" s="70"/>
      <c r="H16" s="59"/>
      <c r="I16" s="59"/>
      <c r="J16" s="59"/>
      <c r="K16" s="57"/>
      <c r="L16" s="59"/>
      <c r="M16" s="59"/>
      <c r="N16" s="59"/>
      <c r="O16" s="59"/>
      <c r="P16" s="59"/>
      <c r="Q16" s="59"/>
      <c r="R16" s="59"/>
      <c r="S16" s="59"/>
    </row>
    <row r="17" spans="1:20" x14ac:dyDescent="0.25">
      <c r="A17" s="479"/>
      <c r="B17" s="167">
        <v>3</v>
      </c>
      <c r="C17" s="191">
        <v>18.055000000000007</v>
      </c>
      <c r="D17" s="170">
        <v>8.5670623438099991</v>
      </c>
      <c r="E17" s="170">
        <v>5.3479544533099999</v>
      </c>
      <c r="F17" s="170">
        <v>4.1132048768000002</v>
      </c>
      <c r="G17" s="70"/>
      <c r="H17" s="59"/>
      <c r="I17" s="59"/>
      <c r="J17" s="59"/>
      <c r="K17" s="57"/>
      <c r="L17" s="59"/>
      <c r="M17" s="59"/>
      <c r="N17" s="59"/>
      <c r="O17" s="59"/>
      <c r="P17" s="59"/>
      <c r="Q17" s="59"/>
      <c r="R17" s="59"/>
      <c r="S17" s="59"/>
    </row>
    <row r="18" spans="1:20" x14ac:dyDescent="0.25">
      <c r="A18" s="479"/>
      <c r="B18" s="167">
        <v>4</v>
      </c>
      <c r="C18" s="191">
        <v>16.78</v>
      </c>
      <c r="D18" s="170">
        <v>7.4768076889100001</v>
      </c>
      <c r="E18" s="170">
        <v>5.3731011108600022</v>
      </c>
      <c r="F18" s="170">
        <v>3.9138462003200005</v>
      </c>
      <c r="G18" s="70"/>
      <c r="H18" s="59"/>
      <c r="I18" s="59"/>
      <c r="J18" s="59"/>
      <c r="K18" s="57"/>
      <c r="L18" s="59"/>
      <c r="M18" s="59"/>
      <c r="N18" s="59"/>
      <c r="O18" s="59"/>
      <c r="P18" s="59"/>
      <c r="Q18" s="59"/>
      <c r="R18" s="59"/>
      <c r="S18" s="59"/>
    </row>
    <row r="19" spans="1:20" x14ac:dyDescent="0.25">
      <c r="A19" s="479"/>
      <c r="B19" s="167">
        <v>5</v>
      </c>
      <c r="C19" s="191">
        <v>15.864999999999995</v>
      </c>
      <c r="D19" s="170">
        <v>6.8990980384400018</v>
      </c>
      <c r="E19" s="170">
        <v>5.0855416856999991</v>
      </c>
      <c r="F19" s="170">
        <v>3.8705945334400016</v>
      </c>
      <c r="G19" s="70"/>
      <c r="H19" s="59"/>
      <c r="I19" s="59"/>
      <c r="J19" s="59"/>
      <c r="K19" s="57"/>
      <c r="L19" s="59"/>
      <c r="M19" s="59"/>
      <c r="N19" s="59"/>
      <c r="O19" s="59"/>
      <c r="P19" s="59"/>
      <c r="Q19" s="59"/>
      <c r="R19" s="59"/>
      <c r="S19" s="59"/>
    </row>
    <row r="20" spans="1:20" x14ac:dyDescent="0.25">
      <c r="A20" s="479"/>
      <c r="B20" s="167">
        <v>6</v>
      </c>
      <c r="C20" s="191">
        <v>14.578999999999994</v>
      </c>
      <c r="D20" s="170">
        <v>6.088299461750001</v>
      </c>
      <c r="E20" s="170">
        <v>4.6766866182400024</v>
      </c>
      <c r="F20" s="170">
        <v>3.8141668620800009</v>
      </c>
      <c r="G20" s="70"/>
      <c r="H20" s="59"/>
      <c r="I20" s="59"/>
      <c r="J20" s="59"/>
      <c r="K20" s="57"/>
      <c r="L20" s="59"/>
      <c r="M20" s="59"/>
      <c r="N20" s="59"/>
      <c r="O20" s="59"/>
      <c r="P20" s="59"/>
      <c r="Q20" s="59"/>
      <c r="R20" s="59"/>
      <c r="S20" s="59"/>
    </row>
    <row r="21" spans="1:20" x14ac:dyDescent="0.25">
      <c r="A21" s="479"/>
      <c r="B21" s="167">
        <v>7</v>
      </c>
      <c r="C21" s="191">
        <v>13.953000000000003</v>
      </c>
      <c r="D21" s="170">
        <v>5.637577326639998</v>
      </c>
      <c r="E21" s="170">
        <v>4.4367579209099999</v>
      </c>
      <c r="F21" s="170">
        <v>3.8814790588800006</v>
      </c>
      <c r="G21" s="70"/>
      <c r="H21" s="59"/>
      <c r="I21" s="59"/>
      <c r="J21" s="59"/>
      <c r="K21" s="57"/>
      <c r="L21" s="59"/>
      <c r="M21" s="59"/>
      <c r="N21" s="59"/>
      <c r="O21" s="59"/>
      <c r="P21" s="59"/>
      <c r="Q21" s="59"/>
      <c r="R21" s="59"/>
      <c r="S21" s="59"/>
    </row>
    <row r="22" spans="1:20" x14ac:dyDescent="0.25">
      <c r="A22" s="480"/>
      <c r="B22" s="167">
        <v>8</v>
      </c>
      <c r="C22" s="191">
        <v>13.149000000000001</v>
      </c>
      <c r="D22" s="170">
        <v>5.1759944171900019</v>
      </c>
      <c r="E22" s="170">
        <v>3.9953601201499986</v>
      </c>
      <c r="F22" s="170">
        <v>3.9694145670400012</v>
      </c>
      <c r="G22" s="70"/>
      <c r="H22" s="59"/>
      <c r="I22" s="59"/>
      <c r="J22" s="59"/>
      <c r="K22" s="57"/>
      <c r="L22" s="59"/>
      <c r="M22" s="59"/>
      <c r="N22" s="59"/>
      <c r="O22" s="59"/>
      <c r="P22" s="59"/>
      <c r="Q22" s="482" t="s">
        <v>0</v>
      </c>
      <c r="R22" s="482"/>
      <c r="S22" s="482"/>
      <c r="T22" s="183"/>
    </row>
    <row r="23" spans="1:20" x14ac:dyDescent="0.25">
      <c r="A23" s="480"/>
      <c r="B23" s="167">
        <v>9</v>
      </c>
      <c r="C23" s="191">
        <v>11.765000000000001</v>
      </c>
      <c r="D23" s="170">
        <v>4.7444874982200016</v>
      </c>
      <c r="E23" s="170">
        <v>3.5737838023999995</v>
      </c>
      <c r="F23" s="170">
        <v>3.4160223788800006</v>
      </c>
      <c r="G23" s="70"/>
      <c r="H23" s="59"/>
      <c r="I23" s="59"/>
      <c r="J23" s="59"/>
      <c r="K23" s="57"/>
      <c r="L23" s="59"/>
      <c r="M23" s="59"/>
      <c r="N23" s="59"/>
      <c r="O23" s="59"/>
      <c r="P23" s="59"/>
      <c r="Q23" s="59"/>
      <c r="R23" s="59"/>
      <c r="S23" s="59"/>
    </row>
    <row r="24" spans="1:20" x14ac:dyDescent="0.25">
      <c r="A24" s="480"/>
      <c r="B24" s="167">
        <v>10</v>
      </c>
      <c r="C24" s="191">
        <v>10.774000000000001</v>
      </c>
      <c r="D24" s="170">
        <v>4.3263476861299992</v>
      </c>
      <c r="E24" s="170">
        <v>3.2711363827100008</v>
      </c>
      <c r="F24" s="170">
        <v>3.1424770684800012</v>
      </c>
      <c r="G24" s="70"/>
      <c r="H24" s="59"/>
      <c r="I24" s="59"/>
      <c r="J24" s="59"/>
      <c r="K24" s="57"/>
      <c r="L24" s="59"/>
      <c r="M24" s="59"/>
      <c r="N24" s="59"/>
      <c r="O24" s="59"/>
      <c r="P24" s="59"/>
      <c r="Q24" s="59"/>
      <c r="R24" s="59"/>
      <c r="S24" s="59"/>
    </row>
    <row r="25" spans="1:20" x14ac:dyDescent="0.25">
      <c r="A25" s="480"/>
      <c r="B25" s="167">
        <v>11</v>
      </c>
      <c r="C25" s="191">
        <v>10.254000000000005</v>
      </c>
      <c r="D25" s="170">
        <v>3.8513976697999994</v>
      </c>
      <c r="E25" s="170">
        <v>2.9365379157800007</v>
      </c>
      <c r="F25" s="170">
        <v>3.4443794320000016</v>
      </c>
      <c r="G25" s="70"/>
      <c r="H25" s="59"/>
      <c r="I25" s="59"/>
      <c r="J25" s="59"/>
      <c r="K25" s="57"/>
      <c r="L25" s="59"/>
      <c r="M25" s="59"/>
      <c r="N25" s="59"/>
      <c r="O25" s="59"/>
      <c r="P25" s="59"/>
      <c r="Q25" s="59"/>
      <c r="R25" s="59"/>
      <c r="S25" s="59"/>
    </row>
    <row r="26" spans="1:20" x14ac:dyDescent="0.25">
      <c r="A26" s="481"/>
      <c r="B26" s="167">
        <v>12</v>
      </c>
      <c r="C26" s="191">
        <v>9.7879999999999967</v>
      </c>
      <c r="D26" s="170">
        <v>3.5652580381499983</v>
      </c>
      <c r="E26" s="170">
        <v>2.6818170669499994</v>
      </c>
      <c r="F26" s="170">
        <v>3.540621551680001</v>
      </c>
      <c r="G26" s="70"/>
      <c r="H26" s="59"/>
      <c r="I26" s="59"/>
      <c r="J26" s="59"/>
      <c r="K26" s="57"/>
      <c r="L26" s="59"/>
      <c r="M26" s="59"/>
      <c r="N26" s="59"/>
      <c r="O26" s="59"/>
      <c r="P26" s="59"/>
      <c r="Q26" s="59"/>
      <c r="R26" s="59"/>
      <c r="S26" s="59"/>
    </row>
    <row r="27" spans="1:20" x14ac:dyDescent="0.25">
      <c r="A27" s="483">
        <v>2024</v>
      </c>
      <c r="B27" s="167">
        <v>1</v>
      </c>
      <c r="C27" s="191">
        <v>9.5040000000000049</v>
      </c>
      <c r="D27" s="170">
        <v>3.4416692314799993</v>
      </c>
      <c r="E27" s="170">
        <v>2.5673487371999975</v>
      </c>
      <c r="F27" s="170">
        <v>3.4821039032799987</v>
      </c>
      <c r="G27" s="70"/>
      <c r="H27" s="59"/>
      <c r="I27" s="59"/>
      <c r="J27" s="59"/>
      <c r="K27" s="57"/>
      <c r="L27" s="59"/>
      <c r="M27" s="59"/>
      <c r="N27" s="59"/>
      <c r="O27" s="59"/>
      <c r="P27" s="59"/>
      <c r="Q27" s="59"/>
      <c r="R27" s="59"/>
      <c r="S27" s="59"/>
    </row>
    <row r="28" spans="1:20" x14ac:dyDescent="0.25">
      <c r="A28" s="484"/>
      <c r="B28" s="171">
        <v>2</v>
      </c>
      <c r="C28" s="192">
        <v>9.2920000000000016</v>
      </c>
      <c r="D28" s="172">
        <v>3.1287138332799973</v>
      </c>
      <c r="E28" s="172">
        <v>2.5414309674000006</v>
      </c>
      <c r="F28" s="172">
        <v>3.6149354363199997</v>
      </c>
      <c r="G28" s="70"/>
      <c r="H28" s="59"/>
      <c r="I28" s="59"/>
      <c r="J28" s="59"/>
      <c r="K28" s="57"/>
      <c r="L28" s="59"/>
      <c r="M28" s="59"/>
      <c r="N28" s="59"/>
      <c r="O28" s="59"/>
      <c r="P28" s="59"/>
      <c r="Q28" s="59"/>
      <c r="R28" s="59"/>
      <c r="S28" s="59"/>
    </row>
    <row r="29" spans="1:20" x14ac:dyDescent="0.25">
      <c r="A29" s="484"/>
      <c r="B29" s="171">
        <v>3</v>
      </c>
      <c r="C29" s="192">
        <v>9.0699999999999932</v>
      </c>
      <c r="D29" s="172">
        <v>2.910275166079999</v>
      </c>
      <c r="E29" s="172">
        <v>2.4475907663999972</v>
      </c>
      <c r="F29" s="172">
        <v>3.7091301964800008</v>
      </c>
      <c r="G29" s="70"/>
      <c r="H29" s="59"/>
      <c r="I29" s="59"/>
      <c r="J29" s="59"/>
      <c r="K29" s="57"/>
      <c r="L29" s="59"/>
      <c r="M29" s="59"/>
      <c r="N29" s="59"/>
      <c r="O29" s="59"/>
      <c r="P29" s="59"/>
      <c r="Q29" s="59"/>
      <c r="R29" s="59"/>
      <c r="S29" s="59"/>
    </row>
    <row r="30" spans="1:20" x14ac:dyDescent="0.25">
      <c r="A30" s="484"/>
      <c r="B30" s="171">
        <v>4</v>
      </c>
      <c r="C30" s="192">
        <v>8.7189999999999941</v>
      </c>
      <c r="D30" s="172">
        <v>2.6523495090399973</v>
      </c>
      <c r="E30" s="172">
        <v>2.2652726615999987</v>
      </c>
      <c r="F30" s="172">
        <v>3.8036069768799989</v>
      </c>
      <c r="G30" s="70"/>
      <c r="H30" s="59"/>
      <c r="I30" s="59"/>
      <c r="J30" s="59"/>
      <c r="K30" s="57"/>
      <c r="L30" s="59"/>
      <c r="M30" s="59"/>
      <c r="N30" s="59"/>
      <c r="O30" s="59"/>
      <c r="P30" s="59"/>
      <c r="Q30" s="59"/>
      <c r="R30" s="59"/>
      <c r="S30" s="59"/>
    </row>
    <row r="31" spans="1:20" x14ac:dyDescent="0.25">
      <c r="A31" s="484"/>
      <c r="B31" s="171">
        <v>5</v>
      </c>
      <c r="C31" s="170">
        <v>8.4819999999999993</v>
      </c>
      <c r="D31" s="170">
        <v>2.3297324005600029</v>
      </c>
      <c r="E31" s="170">
        <v>2.249781580800001</v>
      </c>
      <c r="F31" s="170">
        <v>3.9073904252000018</v>
      </c>
      <c r="G31" s="70"/>
      <c r="H31" s="59"/>
      <c r="I31" s="59"/>
      <c r="K31" s="78"/>
      <c r="L31" s="59"/>
      <c r="M31" s="59"/>
      <c r="N31" s="59"/>
      <c r="O31" s="59"/>
      <c r="P31" s="59"/>
      <c r="Q31" s="59"/>
      <c r="R31" s="59"/>
      <c r="S31" s="59"/>
    </row>
    <row r="32" spans="1:20" x14ac:dyDescent="0.25">
      <c r="A32" s="484"/>
      <c r="B32" s="171">
        <v>6</v>
      </c>
      <c r="C32" s="170">
        <v>8.3659999999999997</v>
      </c>
      <c r="D32" s="170">
        <v>2.2574796106399981</v>
      </c>
      <c r="E32" s="170">
        <v>2.2050957707999994</v>
      </c>
      <c r="F32" s="170">
        <v>3.9042882025599988</v>
      </c>
      <c r="G32" s="70"/>
      <c r="H32" s="59"/>
      <c r="I32" s="59"/>
      <c r="K32" s="78"/>
      <c r="L32" s="59"/>
      <c r="M32" s="59"/>
      <c r="N32" s="59"/>
      <c r="O32" s="59"/>
      <c r="P32" s="59"/>
      <c r="Q32" s="59"/>
      <c r="R32" s="59"/>
      <c r="S32" s="59"/>
    </row>
    <row r="33" spans="1:19" x14ac:dyDescent="0.25">
      <c r="A33" s="484"/>
      <c r="B33" s="171">
        <v>7</v>
      </c>
      <c r="C33" s="170">
        <v>8.5589999999999975</v>
      </c>
      <c r="D33" s="170">
        <v>2.2957063774000015</v>
      </c>
      <c r="E33" s="170">
        <v>2.1800717171999984</v>
      </c>
      <c r="F33" s="170">
        <v>4.077166609679999</v>
      </c>
      <c r="G33" s="70"/>
      <c r="H33" s="59"/>
      <c r="I33" s="59"/>
      <c r="K33" s="78"/>
      <c r="L33" s="59"/>
      <c r="M33" s="59"/>
      <c r="N33" s="59"/>
      <c r="O33" s="59"/>
      <c r="P33" s="59"/>
      <c r="Q33" s="59"/>
      <c r="R33" s="59"/>
      <c r="S33" s="59"/>
    </row>
  </sheetData>
  <mergeCells count="10">
    <mergeCell ref="K12:K14"/>
    <mergeCell ref="A3:A14"/>
    <mergeCell ref="A15:A26"/>
    <mergeCell ref="Q22:S22"/>
    <mergeCell ref="A27:A33"/>
    <mergeCell ref="B1:I1"/>
    <mergeCell ref="G2:J2"/>
    <mergeCell ref="G3:J3"/>
    <mergeCell ref="G4:J4"/>
    <mergeCell ref="P4:S4"/>
  </mergeCells>
  <hyperlinks>
    <hyperlink ref="P4:S4" location="Содержание!A1" display="Содержание"/>
    <hyperlink ref="Q22:S22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T33"/>
  <sheetViews>
    <sheetView view="pageBreakPreview" zoomScaleNormal="100" zoomScaleSheetLayoutView="100" workbookViewId="0"/>
  </sheetViews>
  <sheetFormatPr defaultColWidth="9.140625" defaultRowHeight="15" x14ac:dyDescent="0.25"/>
  <cols>
    <col min="1" max="6" width="12.7109375" style="168" customWidth="1"/>
    <col min="7" max="7" width="16.7109375" style="168" customWidth="1"/>
    <col min="8" max="8" width="9.5703125" style="76" hidden="1" customWidth="1"/>
    <col min="9" max="9" width="2.85546875" style="76" customWidth="1"/>
    <col min="10" max="10" width="9.140625" style="76" hidden="1" customWidth="1"/>
    <col min="11" max="11" width="1.85546875" style="76" customWidth="1"/>
    <col min="12" max="12" width="9.140625" style="76"/>
    <col min="13" max="13" width="1.5703125" style="78" customWidth="1"/>
    <col min="14" max="18" width="9.140625" style="76"/>
    <col min="19" max="19" width="3.85546875" style="76" customWidth="1"/>
    <col min="20" max="16384" width="9.140625" style="76"/>
  </cols>
  <sheetData>
    <row r="1" spans="1:19" x14ac:dyDescent="0.25">
      <c r="A1" s="163" t="s">
        <v>167</v>
      </c>
      <c r="B1" s="463" t="str">
        <f>INDEX(Содержание!$B$3:$G$44,MATCH(A1,Содержание!$A$3:$A$44,0),1)</f>
        <v>Динамика месячной инфляции (%) и вкладов основных её компонент (п.п.)</v>
      </c>
      <c r="C1" s="464"/>
      <c r="D1" s="464"/>
      <c r="E1" s="464"/>
      <c r="F1" s="464"/>
      <c r="G1" s="464"/>
      <c r="H1" s="464"/>
      <c r="I1" s="464"/>
      <c r="J1" s="100"/>
      <c r="K1" s="57"/>
      <c r="L1" s="100"/>
      <c r="M1" s="77"/>
      <c r="N1" s="77"/>
      <c r="O1" s="77"/>
      <c r="P1" s="77"/>
      <c r="Q1" s="77"/>
      <c r="R1" s="77"/>
      <c r="S1" s="77"/>
    </row>
    <row r="2" spans="1:19" ht="39.950000000000003" customHeight="1" x14ac:dyDescent="0.25">
      <c r="A2" s="112" t="s">
        <v>48</v>
      </c>
      <c r="B2" s="112" t="s">
        <v>36</v>
      </c>
      <c r="C2" s="164" t="s">
        <v>163</v>
      </c>
      <c r="D2" s="193" t="s">
        <v>105</v>
      </c>
      <c r="E2" s="193" t="s">
        <v>111</v>
      </c>
      <c r="F2" s="193" t="s">
        <v>112</v>
      </c>
      <c r="G2" s="351" t="s">
        <v>32</v>
      </c>
      <c r="H2" s="352"/>
      <c r="I2" s="352"/>
      <c r="J2" s="353"/>
      <c r="K2" s="57"/>
      <c r="L2" s="59"/>
      <c r="M2" s="59"/>
      <c r="N2" s="59"/>
      <c r="O2" s="59"/>
      <c r="P2" s="59"/>
      <c r="Q2" s="59"/>
      <c r="R2" s="59"/>
      <c r="S2" s="59"/>
    </row>
    <row r="3" spans="1:19" x14ac:dyDescent="0.25">
      <c r="A3" s="476">
        <v>2022</v>
      </c>
      <c r="B3" s="165">
        <v>1</v>
      </c>
      <c r="C3" s="166">
        <v>0.68699999999999761</v>
      </c>
      <c r="D3" s="166">
        <v>0.4200136799999985</v>
      </c>
      <c r="E3" s="166">
        <v>8.3883720000001716E-2</v>
      </c>
      <c r="F3" s="166">
        <v>0.18087866999999863</v>
      </c>
      <c r="G3" s="354" t="s">
        <v>62</v>
      </c>
      <c r="H3" s="354"/>
      <c r="I3" s="354"/>
      <c r="J3" s="355"/>
      <c r="K3" s="57"/>
      <c r="L3" s="59"/>
      <c r="M3" s="59"/>
      <c r="N3" s="59"/>
      <c r="O3" s="59"/>
      <c r="P3" s="59"/>
      <c r="Q3" s="59"/>
      <c r="R3" s="59"/>
      <c r="S3" s="59"/>
    </row>
    <row r="4" spans="1:19" x14ac:dyDescent="0.25">
      <c r="A4" s="477"/>
      <c r="B4" s="165">
        <v>2</v>
      </c>
      <c r="C4" s="166">
        <v>0.8089999999999975</v>
      </c>
      <c r="D4" s="166">
        <v>0.4883880000000011</v>
      </c>
      <c r="E4" s="166">
        <v>0.15056825999999851</v>
      </c>
      <c r="F4" s="166">
        <v>0.16485882000000077</v>
      </c>
      <c r="G4" s="354" t="s">
        <v>34</v>
      </c>
      <c r="H4" s="354"/>
      <c r="I4" s="354"/>
      <c r="J4" s="355"/>
      <c r="K4" s="57"/>
      <c r="L4" s="59"/>
      <c r="M4" s="59"/>
      <c r="N4" s="59"/>
      <c r="O4" s="59"/>
      <c r="P4" s="475" t="s">
        <v>0</v>
      </c>
      <c r="Q4" s="475"/>
      <c r="R4" s="475"/>
      <c r="S4" s="475"/>
    </row>
    <row r="5" spans="1:19" x14ac:dyDescent="0.25">
      <c r="A5" s="477"/>
      <c r="B5" s="165">
        <v>3</v>
      </c>
      <c r="C5" s="166">
        <v>3.6509999999999962</v>
      </c>
      <c r="D5" s="166">
        <v>2.3609489900000007</v>
      </c>
      <c r="E5" s="166">
        <v>0.85875204000000083</v>
      </c>
      <c r="F5" s="166">
        <v>0.39729228000000139</v>
      </c>
      <c r="G5" s="70"/>
      <c r="H5" s="59"/>
      <c r="I5" s="59"/>
      <c r="J5" s="59"/>
      <c r="K5" s="57"/>
      <c r="L5" s="59"/>
      <c r="M5" s="59"/>
      <c r="N5" s="59"/>
      <c r="O5" s="59"/>
    </row>
    <row r="6" spans="1:19" x14ac:dyDescent="0.25">
      <c r="A6" s="477"/>
      <c r="B6" s="165">
        <v>4</v>
      </c>
      <c r="C6" s="166">
        <v>1.9849999999999994</v>
      </c>
      <c r="D6" s="166">
        <v>1.2791695700000001</v>
      </c>
      <c r="E6" s="166">
        <v>0.36751932000000093</v>
      </c>
      <c r="F6" s="166">
        <v>0.30262953000000054</v>
      </c>
      <c r="G6" s="70"/>
      <c r="H6" s="59"/>
      <c r="I6" s="59"/>
      <c r="J6" s="59"/>
      <c r="K6" s="57"/>
      <c r="L6" s="59"/>
      <c r="M6" s="59"/>
      <c r="N6" s="59"/>
      <c r="O6" s="59"/>
      <c r="P6" s="59"/>
      <c r="Q6" s="59"/>
      <c r="R6" s="59"/>
      <c r="S6" s="59"/>
    </row>
    <row r="7" spans="1:19" x14ac:dyDescent="0.25">
      <c r="A7" s="477"/>
      <c r="B7" s="165">
        <v>5</v>
      </c>
      <c r="C7" s="166">
        <v>1.375</v>
      </c>
      <c r="D7" s="166">
        <v>0.70612764999999966</v>
      </c>
      <c r="E7" s="166">
        <v>0.41459075999999839</v>
      </c>
      <c r="F7" s="166">
        <v>0.23884139999999809</v>
      </c>
      <c r="G7" s="70"/>
      <c r="H7" s="59"/>
      <c r="I7" s="59"/>
      <c r="J7" s="59"/>
      <c r="K7" s="57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477"/>
      <c r="B8" s="165">
        <v>6</v>
      </c>
      <c r="C8" s="166">
        <v>1.597999999999999</v>
      </c>
      <c r="D8" s="166">
        <v>0.77083906000000213</v>
      </c>
      <c r="E8" s="166">
        <v>0.5766251400000002</v>
      </c>
      <c r="F8" s="166">
        <v>0.23301599999999925</v>
      </c>
      <c r="G8" s="70"/>
      <c r="H8" s="59"/>
      <c r="I8" s="59"/>
      <c r="J8" s="59"/>
      <c r="K8" s="57"/>
      <c r="L8" s="59"/>
      <c r="M8" s="59"/>
      <c r="N8" s="59"/>
      <c r="O8" s="59"/>
      <c r="P8" s="59"/>
      <c r="Q8" s="59"/>
      <c r="R8" s="59"/>
      <c r="S8" s="59"/>
    </row>
    <row r="9" spans="1:19" x14ac:dyDescent="0.25">
      <c r="A9" s="477"/>
      <c r="B9" s="165">
        <v>7</v>
      </c>
      <c r="C9" s="166">
        <v>1.1029999999999944</v>
      </c>
      <c r="D9" s="166">
        <v>0.4212346499999986</v>
      </c>
      <c r="E9" s="166">
        <v>0.4393334400000008</v>
      </c>
      <c r="F9" s="166">
        <v>0.24175409999999958</v>
      </c>
      <c r="G9" s="70"/>
      <c r="H9" s="59"/>
      <c r="I9" s="59"/>
      <c r="J9" s="59"/>
      <c r="K9" s="57"/>
      <c r="L9" s="59"/>
      <c r="M9" s="59"/>
      <c r="N9" s="59"/>
      <c r="O9" s="59"/>
      <c r="P9" s="59"/>
      <c r="Q9" s="59"/>
      <c r="R9" s="59"/>
      <c r="S9" s="59"/>
    </row>
    <row r="10" spans="1:19" x14ac:dyDescent="0.25">
      <c r="A10" s="477"/>
      <c r="B10" s="165">
        <v>8</v>
      </c>
      <c r="C10" s="166">
        <v>1.3919999999999959</v>
      </c>
      <c r="D10" s="166">
        <v>0.40780397999999807</v>
      </c>
      <c r="E10" s="166">
        <v>0.53589023999999863</v>
      </c>
      <c r="F10" s="166">
        <v>0.46428437999999839</v>
      </c>
      <c r="G10" s="70"/>
      <c r="H10" s="59"/>
      <c r="I10" s="59"/>
      <c r="J10" s="59"/>
      <c r="K10" s="57"/>
      <c r="L10" s="59"/>
      <c r="M10" s="59"/>
      <c r="N10" s="59"/>
      <c r="O10" s="59"/>
      <c r="P10" s="59"/>
      <c r="Q10" s="59"/>
      <c r="R10" s="59"/>
      <c r="S10" s="59"/>
    </row>
    <row r="11" spans="1:19" x14ac:dyDescent="0.25">
      <c r="A11" s="477"/>
      <c r="B11" s="165">
        <v>9</v>
      </c>
      <c r="C11" s="166">
        <v>1.8250000000000028</v>
      </c>
      <c r="D11" s="166">
        <v>0.50181867000000158</v>
      </c>
      <c r="E11" s="166">
        <v>0.57421122000000158</v>
      </c>
      <c r="F11" s="166">
        <v>0.77885598000000211</v>
      </c>
      <c r="G11" s="70"/>
      <c r="H11" s="59"/>
      <c r="I11" s="59"/>
      <c r="J11" s="59"/>
      <c r="K11" s="57"/>
      <c r="L11" s="59"/>
      <c r="M11" s="59"/>
      <c r="N11" s="59"/>
      <c r="O11" s="59"/>
      <c r="P11" s="59"/>
      <c r="Q11" s="59"/>
      <c r="R11" s="59"/>
      <c r="S11" s="59"/>
    </row>
    <row r="12" spans="1:19" x14ac:dyDescent="0.25">
      <c r="A12" s="477"/>
      <c r="B12" s="165">
        <v>10</v>
      </c>
      <c r="C12" s="166">
        <v>1.5789999999999935</v>
      </c>
      <c r="D12" s="166">
        <v>0.58158871000000079</v>
      </c>
      <c r="E12" s="166">
        <v>0.51627713999999936</v>
      </c>
      <c r="F12" s="166">
        <v>0.48583836000000197</v>
      </c>
      <c r="G12" s="70"/>
      <c r="H12" s="59"/>
      <c r="I12" s="59"/>
      <c r="J12" s="59"/>
      <c r="K12" s="435"/>
      <c r="L12" s="59"/>
      <c r="M12" s="59"/>
      <c r="N12" s="59"/>
      <c r="O12" s="59"/>
      <c r="P12" s="59"/>
      <c r="Q12" s="59"/>
      <c r="R12" s="59"/>
      <c r="S12" s="59"/>
    </row>
    <row r="13" spans="1:19" x14ac:dyDescent="0.25">
      <c r="A13" s="477"/>
      <c r="B13" s="165">
        <v>11</v>
      </c>
      <c r="C13" s="166">
        <v>1.4470000000000027</v>
      </c>
      <c r="D13" s="166">
        <v>0.72688414000000046</v>
      </c>
      <c r="E13" s="166">
        <v>0.47765441999999936</v>
      </c>
      <c r="F13" s="166">
        <v>0.22544298000000032</v>
      </c>
      <c r="G13" s="70"/>
      <c r="H13" s="59"/>
      <c r="I13" s="59"/>
      <c r="J13" s="59"/>
      <c r="K13" s="435"/>
      <c r="L13" s="59"/>
      <c r="M13" s="59"/>
      <c r="N13" s="59"/>
      <c r="O13" s="59"/>
      <c r="P13" s="59"/>
      <c r="Q13" s="59"/>
      <c r="R13" s="59"/>
      <c r="S13" s="59"/>
    </row>
    <row r="14" spans="1:19" x14ac:dyDescent="0.25">
      <c r="A14" s="478"/>
      <c r="B14" s="165">
        <v>12</v>
      </c>
      <c r="C14" s="166">
        <v>1.2000000000000028</v>
      </c>
      <c r="D14" s="166">
        <v>0.63531139000000281</v>
      </c>
      <c r="E14" s="166">
        <v>0.39829679999999779</v>
      </c>
      <c r="F14" s="166">
        <v>0.14709134999999871</v>
      </c>
      <c r="G14" s="70"/>
      <c r="H14" s="59"/>
      <c r="I14" s="59"/>
      <c r="J14" s="59"/>
      <c r="K14" s="435"/>
      <c r="L14" s="59"/>
      <c r="M14" s="59"/>
      <c r="N14" s="59"/>
      <c r="O14" s="59"/>
      <c r="P14" s="59"/>
      <c r="Q14" s="59"/>
      <c r="R14" s="59"/>
      <c r="S14" s="59"/>
    </row>
    <row r="15" spans="1:19" x14ac:dyDescent="0.25">
      <c r="A15" s="479">
        <v>2023</v>
      </c>
      <c r="B15" s="165">
        <v>1</v>
      </c>
      <c r="C15" s="166">
        <v>1.063999999999993</v>
      </c>
      <c r="D15" s="166">
        <v>0.58272231554999832</v>
      </c>
      <c r="E15" s="166">
        <v>0.27513401790000203</v>
      </c>
      <c r="F15" s="166">
        <v>0.20680598335999834</v>
      </c>
      <c r="G15" s="70"/>
      <c r="H15" s="59"/>
      <c r="I15" s="59"/>
      <c r="J15" s="59"/>
      <c r="K15" s="57"/>
      <c r="L15" s="59"/>
      <c r="M15" s="59"/>
      <c r="N15" s="59"/>
      <c r="O15" s="59"/>
      <c r="P15" s="59"/>
      <c r="Q15" s="59"/>
      <c r="R15" s="59"/>
      <c r="S15" s="59"/>
    </row>
    <row r="16" spans="1:19" x14ac:dyDescent="0.25">
      <c r="A16" s="479"/>
      <c r="B16" s="167">
        <v>2</v>
      </c>
      <c r="C16" s="166">
        <v>1.257000000000005</v>
      </c>
      <c r="D16" s="166">
        <v>0.64287429651000061</v>
      </c>
      <c r="E16" s="166">
        <v>0.23726611006000198</v>
      </c>
      <c r="F16" s="166">
        <v>0.37608899744000068</v>
      </c>
      <c r="G16" s="70"/>
      <c r="H16" s="59"/>
      <c r="I16" s="59"/>
      <c r="J16" s="59"/>
      <c r="K16" s="57"/>
      <c r="L16" s="59"/>
      <c r="M16" s="59"/>
      <c r="N16" s="59"/>
      <c r="O16" s="59"/>
      <c r="P16" s="59"/>
      <c r="Q16" s="59"/>
      <c r="R16" s="59"/>
      <c r="S16" s="59"/>
    </row>
    <row r="17" spans="1:20" x14ac:dyDescent="0.25">
      <c r="A17" s="479"/>
      <c r="B17" s="167">
        <v>3</v>
      </c>
      <c r="C17" s="166">
        <v>0.89400000000000546</v>
      </c>
      <c r="D17" s="166">
        <v>0.44696263629999716</v>
      </c>
      <c r="E17" s="166">
        <v>0.2245448597700001</v>
      </c>
      <c r="F17" s="166">
        <v>0.22198703200000164</v>
      </c>
      <c r="G17" s="70"/>
      <c r="H17" s="59"/>
      <c r="I17" s="59"/>
      <c r="J17" s="59"/>
      <c r="K17" s="57"/>
      <c r="L17" s="59"/>
      <c r="M17" s="59"/>
      <c r="N17" s="59"/>
      <c r="O17" s="59"/>
      <c r="P17" s="59"/>
      <c r="Q17" s="59"/>
      <c r="R17" s="59"/>
      <c r="S17" s="59"/>
    </row>
    <row r="18" spans="1:20" x14ac:dyDescent="0.25">
      <c r="A18" s="479"/>
      <c r="B18" s="167">
        <v>4</v>
      </c>
      <c r="C18" s="166">
        <v>0.88299999999999557</v>
      </c>
      <c r="D18" s="166">
        <v>0.37970937981000252</v>
      </c>
      <c r="E18" s="166">
        <v>0.38193335172999909</v>
      </c>
      <c r="F18" s="166">
        <v>0.12144838912000189</v>
      </c>
      <c r="G18" s="70"/>
      <c r="H18" s="59"/>
      <c r="I18" s="59"/>
      <c r="J18" s="59"/>
      <c r="K18" s="57"/>
      <c r="L18" s="59"/>
      <c r="M18" s="59"/>
      <c r="N18" s="59"/>
      <c r="O18" s="59"/>
      <c r="P18" s="59"/>
      <c r="Q18" s="59"/>
      <c r="R18" s="59"/>
      <c r="S18" s="59"/>
    </row>
    <row r="19" spans="1:20" x14ac:dyDescent="0.25">
      <c r="A19" s="479"/>
      <c r="B19" s="167">
        <v>5</v>
      </c>
      <c r="C19" s="166">
        <v>0.58199999999999363</v>
      </c>
      <c r="D19" s="166">
        <v>0.22598765068999865</v>
      </c>
      <c r="E19" s="166">
        <v>0.15945939317000044</v>
      </c>
      <c r="F19" s="166">
        <v>0.19649432768000202</v>
      </c>
      <c r="G19" s="70"/>
      <c r="H19" s="59"/>
      <c r="I19" s="59"/>
      <c r="J19" s="59"/>
      <c r="K19" s="57"/>
      <c r="L19" s="59"/>
      <c r="M19" s="59"/>
      <c r="N19" s="59"/>
      <c r="O19" s="59"/>
      <c r="P19" s="59"/>
      <c r="Q19" s="59"/>
      <c r="R19" s="59"/>
      <c r="S19" s="59"/>
    </row>
    <row r="20" spans="1:20" x14ac:dyDescent="0.25">
      <c r="A20" s="479"/>
      <c r="B20" s="167">
        <v>6</v>
      </c>
      <c r="C20" s="166">
        <v>0.46999999999999886</v>
      </c>
      <c r="D20" s="166">
        <v>8.2291251730001139E-2</v>
      </c>
      <c r="E20" s="166">
        <v>0.20975270827000095</v>
      </c>
      <c r="F20" s="166">
        <v>0.17902180000000001</v>
      </c>
      <c r="G20" s="70"/>
      <c r="H20" s="59"/>
      <c r="I20" s="59"/>
      <c r="J20" s="59"/>
      <c r="K20" s="57"/>
      <c r="L20" s="59"/>
      <c r="M20" s="59"/>
      <c r="N20" s="59"/>
      <c r="O20" s="59"/>
      <c r="P20" s="59"/>
      <c r="Q20" s="59"/>
      <c r="R20" s="59"/>
      <c r="S20" s="59"/>
    </row>
    <row r="21" spans="1:20" x14ac:dyDescent="0.25">
      <c r="A21" s="479"/>
      <c r="B21" s="167">
        <v>7</v>
      </c>
      <c r="C21" s="166">
        <v>0.55100000000000193</v>
      </c>
      <c r="D21" s="166">
        <v>3.5088655560001326E-2</v>
      </c>
      <c r="E21" s="166">
        <v>0.22069890037999856</v>
      </c>
      <c r="F21" s="166">
        <v>0.29760584032000043</v>
      </c>
      <c r="G21" s="70"/>
      <c r="H21" s="59"/>
      <c r="I21" s="59"/>
      <c r="J21" s="59"/>
      <c r="K21" s="57"/>
      <c r="L21" s="59"/>
      <c r="M21" s="59"/>
      <c r="N21" s="59"/>
      <c r="O21" s="59"/>
      <c r="P21" s="59"/>
      <c r="Q21" s="59"/>
      <c r="R21" s="59"/>
      <c r="S21" s="59"/>
    </row>
    <row r="22" spans="1:20" x14ac:dyDescent="0.25">
      <c r="A22" s="480"/>
      <c r="B22" s="167">
        <v>8</v>
      </c>
      <c r="C22" s="166">
        <v>0.67700000000000671</v>
      </c>
      <c r="D22" s="166">
        <v>7.518997620000285E-3</v>
      </c>
      <c r="E22" s="166">
        <v>0.13490442168000091</v>
      </c>
      <c r="F22" s="166">
        <v>0.53534679071999991</v>
      </c>
      <c r="G22" s="70"/>
      <c r="H22" s="59"/>
      <c r="I22" s="59"/>
      <c r="J22" s="59"/>
      <c r="K22" s="57"/>
      <c r="L22" s="59"/>
      <c r="M22" s="59"/>
      <c r="N22" s="59"/>
      <c r="O22" s="59"/>
      <c r="P22" s="59"/>
      <c r="Q22" s="482" t="s">
        <v>0</v>
      </c>
      <c r="R22" s="482"/>
      <c r="S22" s="482"/>
      <c r="T22" s="183"/>
    </row>
    <row r="23" spans="1:20" x14ac:dyDescent="0.25">
      <c r="A23" s="480"/>
      <c r="B23" s="167">
        <v>9</v>
      </c>
      <c r="C23" s="166">
        <v>0.57899999999999352</v>
      </c>
      <c r="D23" s="166">
        <v>0.12656979326999887</v>
      </c>
      <c r="E23" s="166">
        <v>0.18431020769000139</v>
      </c>
      <c r="F23" s="166">
        <v>0.26695730816000063</v>
      </c>
      <c r="G23" s="70"/>
      <c r="H23" s="59"/>
      <c r="I23" s="59"/>
      <c r="J23" s="59"/>
      <c r="K23" s="57"/>
      <c r="L23" s="59"/>
      <c r="M23" s="59"/>
      <c r="N23" s="59"/>
      <c r="O23" s="59"/>
      <c r="P23" s="59"/>
      <c r="Q23" s="59"/>
      <c r="R23" s="59"/>
      <c r="S23" s="59"/>
    </row>
    <row r="24" spans="1:20" x14ac:dyDescent="0.25">
      <c r="A24" s="480"/>
      <c r="B24" s="167">
        <v>10</v>
      </c>
      <c r="C24" s="166">
        <v>0.67799999999999727</v>
      </c>
      <c r="D24" s="166">
        <v>0.21596232052999828</v>
      </c>
      <c r="E24" s="166">
        <v>0.23164509249000037</v>
      </c>
      <c r="F24" s="166">
        <v>0.22914790399999918</v>
      </c>
      <c r="G24" s="70"/>
      <c r="H24" s="59"/>
      <c r="I24" s="59"/>
      <c r="J24" s="59"/>
      <c r="K24" s="57"/>
      <c r="L24" s="59"/>
      <c r="M24" s="59"/>
      <c r="N24" s="59"/>
      <c r="O24" s="59"/>
      <c r="P24" s="59"/>
      <c r="Q24" s="59"/>
      <c r="R24" s="59"/>
      <c r="S24" s="59"/>
    </row>
    <row r="25" spans="1:20" x14ac:dyDescent="0.25">
      <c r="A25" s="480"/>
      <c r="B25" s="167">
        <v>11</v>
      </c>
      <c r="C25" s="166">
        <v>0.96999999999999886</v>
      </c>
      <c r="D25" s="166">
        <v>0.30786118032999782</v>
      </c>
      <c r="E25" s="166">
        <v>0.16241782347000194</v>
      </c>
      <c r="F25" s="166">
        <v>0.49581877727999846</v>
      </c>
      <c r="G25" s="70"/>
      <c r="H25" s="59"/>
      <c r="I25" s="59"/>
      <c r="J25" s="59"/>
      <c r="K25" s="57"/>
      <c r="L25" s="59"/>
      <c r="M25" s="59"/>
      <c r="N25" s="59"/>
      <c r="O25" s="59"/>
      <c r="P25" s="59"/>
      <c r="Q25" s="59"/>
      <c r="R25" s="59"/>
      <c r="S25" s="59"/>
    </row>
    <row r="26" spans="1:20" x14ac:dyDescent="0.25">
      <c r="A26" s="481"/>
      <c r="B26" s="167">
        <v>12</v>
      </c>
      <c r="C26" s="166">
        <v>0.77200000000000557</v>
      </c>
      <c r="D26" s="166">
        <v>0.38597521116000272</v>
      </c>
      <c r="E26" s="166">
        <v>0.15561343377999889</v>
      </c>
      <c r="F26" s="166">
        <v>0.23086651327999924</v>
      </c>
      <c r="G26" s="70"/>
      <c r="H26" s="59"/>
      <c r="I26" s="59"/>
      <c r="J26" s="59"/>
      <c r="K26" s="57"/>
      <c r="L26" s="59"/>
      <c r="M26" s="59"/>
      <c r="N26" s="59"/>
      <c r="O26" s="59"/>
      <c r="P26" s="59"/>
      <c r="Q26" s="59"/>
      <c r="R26" s="59"/>
      <c r="S26" s="59"/>
    </row>
    <row r="27" spans="1:20" x14ac:dyDescent="0.25">
      <c r="A27" s="485">
        <v>2024</v>
      </c>
      <c r="B27" s="169">
        <v>1</v>
      </c>
      <c r="C27" s="166">
        <v>0.80299999999999727</v>
      </c>
      <c r="D27" s="166">
        <v>0.45200001135999729</v>
      </c>
      <c r="E27" s="166">
        <v>0.15401709179999873</v>
      </c>
      <c r="F27" s="166">
        <v>0.19995235016000093</v>
      </c>
      <c r="G27" s="70"/>
      <c r="H27" s="59"/>
      <c r="I27" s="59"/>
      <c r="J27" s="59"/>
      <c r="K27" s="57"/>
      <c r="L27" s="59"/>
      <c r="M27" s="59"/>
      <c r="N27" s="59"/>
      <c r="O27" s="59"/>
      <c r="P27" s="59"/>
      <c r="Q27" s="59"/>
      <c r="R27" s="59"/>
      <c r="S27" s="59"/>
    </row>
    <row r="28" spans="1:20" x14ac:dyDescent="0.25">
      <c r="A28" s="485"/>
      <c r="B28" s="169">
        <v>2</v>
      </c>
      <c r="C28" s="166">
        <v>1.061000000000007</v>
      </c>
      <c r="D28" s="166">
        <v>0.35244238803999944</v>
      </c>
      <c r="E28" s="166">
        <v>0.21478979340000098</v>
      </c>
      <c r="F28" s="166">
        <v>0.49015117711999995</v>
      </c>
      <c r="G28" s="70"/>
      <c r="H28" s="59"/>
      <c r="I28" s="59"/>
      <c r="J28" s="59"/>
      <c r="K28" s="57"/>
      <c r="L28" s="59"/>
      <c r="M28" s="59"/>
      <c r="N28" s="59"/>
      <c r="O28" s="59"/>
      <c r="P28" s="59"/>
      <c r="Q28" s="59"/>
      <c r="R28" s="59"/>
      <c r="S28" s="59"/>
    </row>
    <row r="29" spans="1:20" x14ac:dyDescent="0.25">
      <c r="A29" s="485"/>
      <c r="B29" s="169">
        <v>3</v>
      </c>
      <c r="C29" s="166">
        <v>0.68899999999999295</v>
      </c>
      <c r="D29" s="166">
        <v>0.2440632031600013</v>
      </c>
      <c r="E29" s="166">
        <v>0.13882391639999814</v>
      </c>
      <c r="F29" s="166">
        <v>0.30260771751999815</v>
      </c>
      <c r="G29" s="70"/>
      <c r="H29" s="59"/>
      <c r="I29" s="59"/>
      <c r="J29" s="59"/>
      <c r="K29" s="57"/>
      <c r="L29" s="59"/>
      <c r="M29" s="59"/>
      <c r="N29" s="59"/>
      <c r="O29" s="59"/>
      <c r="P29" s="59"/>
      <c r="Q29" s="59"/>
      <c r="R29" s="59"/>
      <c r="S29" s="59"/>
    </row>
    <row r="30" spans="1:20" x14ac:dyDescent="0.25">
      <c r="A30" s="485"/>
      <c r="B30" s="169">
        <v>4</v>
      </c>
      <c r="C30" s="166">
        <v>0.55800000000000693</v>
      </c>
      <c r="D30" s="166">
        <v>0.13820446443999729</v>
      </c>
      <c r="E30" s="166">
        <v>0.21389607720000095</v>
      </c>
      <c r="F30" s="166">
        <v>0.20333659304000104</v>
      </c>
      <c r="G30" s="70"/>
      <c r="H30" s="59"/>
      <c r="I30" s="59"/>
      <c r="J30" s="59"/>
      <c r="K30" s="57"/>
      <c r="L30" s="59"/>
      <c r="M30" s="59"/>
      <c r="N30" s="59"/>
      <c r="O30" s="59"/>
      <c r="P30" s="59"/>
      <c r="Q30" s="59"/>
      <c r="R30" s="59"/>
      <c r="S30" s="59"/>
    </row>
    <row r="31" spans="1:20" x14ac:dyDescent="0.25">
      <c r="A31" s="485"/>
      <c r="B31" s="169">
        <v>5</v>
      </c>
      <c r="C31" s="166">
        <v>0.36299999999999955</v>
      </c>
      <c r="D31" s="166">
        <v>-7.7713756600000961E-2</v>
      </c>
      <c r="E31" s="166">
        <v>0.14627155139999984</v>
      </c>
      <c r="F31" s="166">
        <v>0.28568650312000149</v>
      </c>
      <c r="G31" s="70"/>
      <c r="H31" s="59"/>
      <c r="I31" s="59"/>
      <c r="K31" s="78"/>
      <c r="L31" s="59"/>
      <c r="M31" s="59"/>
      <c r="N31" s="59"/>
      <c r="O31" s="59"/>
      <c r="P31" s="59"/>
      <c r="Q31" s="59"/>
      <c r="R31" s="59"/>
      <c r="S31" s="59"/>
    </row>
    <row r="32" spans="1:20" x14ac:dyDescent="0.25">
      <c r="A32" s="485"/>
      <c r="B32" s="169">
        <v>6</v>
      </c>
      <c r="C32" s="166">
        <v>0.36199999999999477</v>
      </c>
      <c r="D32" s="166">
        <v>1.3862453880000526E-2</v>
      </c>
      <c r="E32" s="166">
        <v>0.1695081726000007</v>
      </c>
      <c r="F32" s="166">
        <v>0.17344244759999858</v>
      </c>
      <c r="G32" s="70"/>
      <c r="H32" s="59"/>
      <c r="I32" s="59"/>
      <c r="K32" s="78"/>
      <c r="L32" s="59"/>
      <c r="M32" s="59"/>
      <c r="N32" s="59"/>
      <c r="O32" s="59"/>
      <c r="P32" s="59"/>
      <c r="Q32" s="59"/>
      <c r="R32" s="59"/>
      <c r="S32" s="59"/>
    </row>
    <row r="33" spans="1:19" x14ac:dyDescent="0.25">
      <c r="A33" s="485"/>
      <c r="B33" s="169">
        <v>7</v>
      </c>
      <c r="C33" s="166">
        <v>0.73099999999999454</v>
      </c>
      <c r="D33" s="166">
        <v>7.1412641200000723E-2</v>
      </c>
      <c r="E33" s="166">
        <v>0.19840499639999898</v>
      </c>
      <c r="F33" s="166">
        <v>0.44643803991999959</v>
      </c>
      <c r="G33" s="70"/>
      <c r="H33" s="59"/>
      <c r="I33" s="59"/>
      <c r="K33" s="78"/>
      <c r="L33" s="59"/>
      <c r="M33" s="59"/>
      <c r="N33" s="59"/>
      <c r="O33" s="59"/>
      <c r="P33" s="59"/>
      <c r="Q33" s="59"/>
      <c r="R33" s="59"/>
      <c r="S33" s="59"/>
    </row>
  </sheetData>
  <mergeCells count="10">
    <mergeCell ref="P4:S4"/>
    <mergeCell ref="K12:K14"/>
    <mergeCell ref="Q22:S22"/>
    <mergeCell ref="A15:A26"/>
    <mergeCell ref="A27:A33"/>
    <mergeCell ref="B1:I1"/>
    <mergeCell ref="G2:J2"/>
    <mergeCell ref="A3:A14"/>
    <mergeCell ref="G3:J3"/>
    <mergeCell ref="G4:J4"/>
  </mergeCells>
  <hyperlinks>
    <hyperlink ref="P4:S4" location="Содержание!A1" display="Содержание"/>
    <hyperlink ref="Q22:S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6" tint="0.59999389629810485"/>
  </sheetPr>
  <dimension ref="A1:U45"/>
  <sheetViews>
    <sheetView view="pageBreakPreview" zoomScale="90" zoomScaleNormal="100" zoomScaleSheetLayoutView="90" workbookViewId="0"/>
  </sheetViews>
  <sheetFormatPr defaultColWidth="9.140625" defaultRowHeight="15" x14ac:dyDescent="0.25"/>
  <cols>
    <col min="1" max="2" width="11.7109375" style="101" customWidth="1"/>
    <col min="3" max="3" width="13.28515625" style="101" customWidth="1"/>
    <col min="4" max="4" width="14.140625" style="101" customWidth="1"/>
    <col min="5" max="5" width="8.5703125" style="101" customWidth="1"/>
    <col min="6" max="6" width="10" style="101" customWidth="1"/>
    <col min="7" max="7" width="18.28515625" style="101" customWidth="1"/>
    <col min="8" max="8" width="9.5703125" style="101" customWidth="1"/>
    <col min="9" max="9" width="12.28515625" style="101" bestFit="1" customWidth="1"/>
    <col min="10" max="10" width="9.140625" style="101"/>
    <col min="11" max="11" width="1.140625" style="101" customWidth="1"/>
    <col min="12" max="12" width="9.140625" style="101"/>
    <col min="13" max="13" width="1.5703125" style="102" customWidth="1"/>
    <col min="14" max="17" width="9.140625" style="101"/>
    <col min="18" max="18" width="9.140625" style="101" customWidth="1"/>
    <col min="19" max="19" width="9.140625" style="101"/>
    <col min="20" max="20" width="4.5703125" style="101" customWidth="1"/>
    <col min="21" max="16384" width="9.140625" style="101"/>
  </cols>
  <sheetData>
    <row r="1" spans="1:21" x14ac:dyDescent="0.25">
      <c r="A1" s="44" t="s">
        <v>168</v>
      </c>
      <c r="B1" s="463" t="str">
        <f>INDEX(Содержание!$B$3:$G$44,MATCH(A1,Содержание!$A$3:$A$44,0),1)</f>
        <v>Базовая и сезонно очищенная инфляция, м/м, %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N1" s="103"/>
      <c r="O1" s="103"/>
      <c r="P1" s="103"/>
      <c r="Q1" s="103"/>
      <c r="R1" s="103"/>
      <c r="S1" s="103"/>
      <c r="T1" s="103"/>
      <c r="U1" s="103"/>
    </row>
    <row r="2" spans="1:21" ht="34.5" customHeight="1" x14ac:dyDescent="0.25">
      <c r="A2" s="106" t="s">
        <v>30</v>
      </c>
      <c r="B2" s="106" t="s">
        <v>36</v>
      </c>
      <c r="C2" s="492" t="s">
        <v>118</v>
      </c>
      <c r="D2" s="493"/>
      <c r="E2" s="490" t="s">
        <v>117</v>
      </c>
      <c r="F2" s="491"/>
      <c r="G2" s="107" t="s">
        <v>116</v>
      </c>
      <c r="H2" s="107" t="s">
        <v>115</v>
      </c>
      <c r="I2" s="106" t="s">
        <v>147</v>
      </c>
      <c r="J2" s="353" t="s">
        <v>32</v>
      </c>
      <c r="K2" s="496"/>
      <c r="L2" s="496"/>
      <c r="N2" s="103"/>
      <c r="O2" s="103"/>
      <c r="P2" s="103"/>
      <c r="Q2" s="103"/>
      <c r="R2" s="103"/>
      <c r="S2" s="103"/>
      <c r="T2" s="103"/>
      <c r="U2" s="103"/>
    </row>
    <row r="3" spans="1:21" hidden="1" x14ac:dyDescent="0.25">
      <c r="A3" s="494">
        <v>2021</v>
      </c>
      <c r="B3" s="105">
        <v>1</v>
      </c>
      <c r="C3" s="126">
        <v>0.69129648234081742</v>
      </c>
      <c r="D3" s="126">
        <v>0.35505088374532079</v>
      </c>
      <c r="E3" s="104">
        <v>0.32737397821989589</v>
      </c>
      <c r="F3" s="104">
        <v>0.48675505653430662</v>
      </c>
      <c r="G3" s="126">
        <v>0.5198771354627354</v>
      </c>
      <c r="H3" s="126">
        <v>0.52945810673224969</v>
      </c>
      <c r="I3" s="104">
        <v>0.66019801346359464</v>
      </c>
      <c r="J3" s="355" t="s">
        <v>34</v>
      </c>
      <c r="K3" s="495"/>
      <c r="L3" s="495"/>
      <c r="N3" s="103"/>
      <c r="O3" s="103"/>
      <c r="P3" s="103"/>
      <c r="Q3" s="103"/>
      <c r="R3" s="103"/>
      <c r="S3" s="103"/>
      <c r="T3" s="103"/>
      <c r="U3" s="103"/>
    </row>
    <row r="4" spans="1:21" hidden="1" x14ac:dyDescent="0.25">
      <c r="A4" s="494"/>
      <c r="B4" s="105">
        <v>2</v>
      </c>
      <c r="C4" s="126">
        <v>0.73548442469213171</v>
      </c>
      <c r="D4" s="126">
        <v>0.48658734755781552</v>
      </c>
      <c r="E4" s="104">
        <v>0.32737397821989589</v>
      </c>
      <c r="F4" s="104">
        <v>0.48675505653430662</v>
      </c>
      <c r="G4" s="126">
        <v>0.59156085804751513</v>
      </c>
      <c r="H4" s="126">
        <v>0.54864364568528856</v>
      </c>
      <c r="I4" s="104">
        <v>0.58151659092272701</v>
      </c>
      <c r="J4" s="103"/>
      <c r="K4" s="103"/>
      <c r="L4" s="103"/>
      <c r="N4" s="103"/>
      <c r="O4" s="103"/>
      <c r="P4" s="103"/>
      <c r="Q4" s="103"/>
      <c r="R4" s="103"/>
      <c r="S4" s="103"/>
      <c r="T4" s="103"/>
      <c r="U4" s="103"/>
    </row>
    <row r="5" spans="1:21" ht="15" hidden="1" customHeight="1" x14ac:dyDescent="0.25">
      <c r="A5" s="494"/>
      <c r="B5" s="105">
        <v>3</v>
      </c>
      <c r="C5" s="126">
        <v>0.68513499374951436</v>
      </c>
      <c r="D5" s="126">
        <v>0.38392467042295664</v>
      </c>
      <c r="E5" s="104">
        <v>0.32737397821989589</v>
      </c>
      <c r="F5" s="104">
        <v>0.48675505653430662</v>
      </c>
      <c r="G5" s="126">
        <v>0.46907870924070494</v>
      </c>
      <c r="H5" s="126">
        <v>0.49879296002464457</v>
      </c>
      <c r="I5" s="104">
        <v>0.52563157081406098</v>
      </c>
      <c r="J5" s="103"/>
      <c r="K5" s="103"/>
      <c r="L5" s="103"/>
      <c r="N5" s="103"/>
      <c r="O5" s="103"/>
      <c r="P5" s="103"/>
      <c r="Q5" s="103"/>
      <c r="R5" s="103"/>
      <c r="S5" s="103"/>
      <c r="T5" s="103"/>
      <c r="U5" s="103"/>
    </row>
    <row r="6" spans="1:21" hidden="1" x14ac:dyDescent="0.25">
      <c r="A6" s="494"/>
      <c r="B6" s="105">
        <v>4</v>
      </c>
      <c r="C6" s="126">
        <v>0.8703011409408532</v>
      </c>
      <c r="D6" s="126">
        <v>0.47095146244532771</v>
      </c>
      <c r="E6" s="104">
        <v>0.32737397821989589</v>
      </c>
      <c r="F6" s="104">
        <v>0.48675505653430662</v>
      </c>
      <c r="G6" s="126">
        <v>0.57289426695403023</v>
      </c>
      <c r="H6" s="126">
        <v>0.74075008537977283</v>
      </c>
      <c r="I6" s="104">
        <v>0.59606223036323536</v>
      </c>
      <c r="J6" s="103"/>
      <c r="K6" s="103"/>
      <c r="L6" s="103"/>
      <c r="N6" s="103"/>
      <c r="O6" s="103"/>
      <c r="P6" s="103"/>
      <c r="Q6" s="103"/>
      <c r="R6" s="103"/>
      <c r="S6" s="103"/>
      <c r="T6" s="103"/>
      <c r="U6" s="103"/>
    </row>
    <row r="7" spans="1:21" hidden="1" x14ac:dyDescent="0.25">
      <c r="A7" s="494"/>
      <c r="B7" s="105">
        <v>5</v>
      </c>
      <c r="C7" s="126">
        <v>0.83388285683554386</v>
      </c>
      <c r="D7" s="126">
        <v>0.56345708881406154</v>
      </c>
      <c r="E7" s="104">
        <v>0.32737397821989589</v>
      </c>
      <c r="F7" s="104">
        <v>0.48675505653430662</v>
      </c>
      <c r="G7" s="126">
        <v>0.65643479495415136</v>
      </c>
      <c r="H7" s="126">
        <v>0.72172029697560447</v>
      </c>
      <c r="I7" s="104">
        <v>0.65375444746000733</v>
      </c>
      <c r="J7" s="103"/>
      <c r="K7" s="103"/>
      <c r="L7" s="103"/>
      <c r="N7" s="103"/>
      <c r="O7" s="103"/>
      <c r="P7" s="103"/>
      <c r="Q7" s="103"/>
      <c r="R7" s="103"/>
      <c r="S7" s="103"/>
      <c r="T7" s="103"/>
      <c r="U7" s="103"/>
    </row>
    <row r="8" spans="1:21" hidden="1" x14ac:dyDescent="0.25">
      <c r="A8" s="494"/>
      <c r="B8" s="105">
        <v>6</v>
      </c>
      <c r="C8" s="126">
        <v>1.4051969507054736</v>
      </c>
      <c r="D8" s="126">
        <v>0.58256414085174413</v>
      </c>
      <c r="E8" s="104">
        <v>0.32737397821989589</v>
      </c>
      <c r="F8" s="104">
        <v>0.48675505653430662</v>
      </c>
      <c r="G8" s="126">
        <v>0.67593834873314051</v>
      </c>
      <c r="H8" s="126">
        <v>1.1712579844206772</v>
      </c>
      <c r="I8" s="104">
        <v>0.87790945559201816</v>
      </c>
      <c r="J8" s="103"/>
      <c r="K8" s="103"/>
      <c r="L8" s="103"/>
      <c r="N8" s="103"/>
      <c r="O8" s="103"/>
      <c r="P8" s="103"/>
      <c r="Q8" s="103"/>
      <c r="R8" s="103"/>
      <c r="S8" s="103"/>
      <c r="T8" s="103"/>
      <c r="U8" s="103"/>
    </row>
    <row r="9" spans="1:21" hidden="1" x14ac:dyDescent="0.25">
      <c r="A9" s="494"/>
      <c r="B9" s="105">
        <v>7</v>
      </c>
      <c r="C9" s="126">
        <v>0.92253217991483893</v>
      </c>
      <c r="D9" s="126">
        <v>0.56124866970475296</v>
      </c>
      <c r="E9" s="104">
        <v>0.32737397821989589</v>
      </c>
      <c r="F9" s="104">
        <v>0.48675505653430662</v>
      </c>
      <c r="G9" s="126">
        <v>0.78528854943715487</v>
      </c>
      <c r="H9" s="126">
        <v>0.89585434518239992</v>
      </c>
      <c r="I9" s="104">
        <v>0.92961087552622723</v>
      </c>
      <c r="J9" s="103"/>
      <c r="K9" s="103"/>
      <c r="L9" s="103"/>
      <c r="N9" s="103"/>
      <c r="O9" s="103"/>
      <c r="P9" s="103"/>
      <c r="Q9" s="103"/>
      <c r="R9" s="103"/>
      <c r="S9" s="103"/>
      <c r="T9" s="103"/>
      <c r="U9" s="103"/>
    </row>
    <row r="10" spans="1:21" hidden="1" x14ac:dyDescent="0.25">
      <c r="A10" s="494"/>
      <c r="B10" s="105">
        <v>8</v>
      </c>
      <c r="C10" s="126">
        <v>1.0274787787379722</v>
      </c>
      <c r="D10" s="126">
        <v>0.64452330153982018</v>
      </c>
      <c r="E10" s="104">
        <v>0.32737397821989589</v>
      </c>
      <c r="F10" s="104">
        <v>0.48675505653430662</v>
      </c>
      <c r="G10" s="126">
        <v>0.76124166562452444</v>
      </c>
      <c r="H10" s="126">
        <v>0.77414167016688396</v>
      </c>
      <c r="I10" s="104">
        <v>0.94708466658998702</v>
      </c>
      <c r="J10" s="103"/>
      <c r="K10" s="103"/>
      <c r="L10" s="103"/>
      <c r="N10" s="103"/>
      <c r="O10" s="103"/>
      <c r="P10" s="103"/>
      <c r="Q10" s="103"/>
      <c r="R10" s="103"/>
      <c r="S10" s="103"/>
      <c r="T10" s="103"/>
      <c r="U10" s="103"/>
    </row>
    <row r="11" spans="1:21" hidden="1" x14ac:dyDescent="0.25">
      <c r="A11" s="494"/>
      <c r="B11" s="105">
        <v>9</v>
      </c>
      <c r="C11" s="126">
        <v>0.78244931338655022</v>
      </c>
      <c r="D11" s="126">
        <v>0.37552833348321712</v>
      </c>
      <c r="E11" s="104">
        <v>0.32737397821989589</v>
      </c>
      <c r="F11" s="104">
        <v>0.48675505653430662</v>
      </c>
      <c r="G11" s="126">
        <v>0.60961233732416531</v>
      </c>
      <c r="H11" s="126">
        <v>0.6116963470450969</v>
      </c>
      <c r="I11" s="104">
        <v>0.76056412079812696</v>
      </c>
      <c r="J11" s="103"/>
      <c r="K11" s="103"/>
      <c r="L11" s="103"/>
      <c r="N11" s="103"/>
      <c r="O11" s="103"/>
      <c r="P11" s="103"/>
      <c r="Q11" s="103"/>
      <c r="R11" s="103"/>
      <c r="S11" s="103"/>
      <c r="T11" s="103"/>
      <c r="U11" s="103"/>
    </row>
    <row r="12" spans="1:21" hidden="1" x14ac:dyDescent="0.25">
      <c r="A12" s="494"/>
      <c r="B12" s="105">
        <v>10</v>
      </c>
      <c r="C12" s="126">
        <v>0.86842699578770066</v>
      </c>
      <c r="D12" s="126">
        <v>0.2502581144843532</v>
      </c>
      <c r="E12" s="104">
        <v>0.32737397821989589</v>
      </c>
      <c r="F12" s="104">
        <v>0.48675505653430662</v>
      </c>
      <c r="G12" s="126">
        <v>0.47640100551249986</v>
      </c>
      <c r="H12" s="126">
        <v>0.66935951367091207</v>
      </c>
      <c r="I12" s="104">
        <v>0.68506584362763101</v>
      </c>
      <c r="J12" s="103"/>
      <c r="K12" s="103"/>
      <c r="L12" s="103"/>
      <c r="N12" s="103"/>
      <c r="O12" s="103"/>
      <c r="P12" s="103"/>
      <c r="Q12" s="103"/>
      <c r="R12" s="103"/>
      <c r="S12" s="103"/>
      <c r="T12" s="103"/>
      <c r="U12" s="103"/>
    </row>
    <row r="13" spans="1:21" hidden="1" x14ac:dyDescent="0.25">
      <c r="A13" s="494"/>
      <c r="B13" s="105">
        <v>11</v>
      </c>
      <c r="C13" s="126">
        <v>0.79845705052551352</v>
      </c>
      <c r="D13" s="126">
        <v>0.27738253125062329</v>
      </c>
      <c r="E13" s="104">
        <v>0.32737397821989589</v>
      </c>
      <c r="F13" s="104">
        <v>0.48675505653430662</v>
      </c>
      <c r="G13" s="126">
        <v>0.45356422201582802</v>
      </c>
      <c r="H13" s="126">
        <v>0.56314582020024773</v>
      </c>
      <c r="I13" s="104">
        <v>0.61473389363875219</v>
      </c>
      <c r="J13" s="103"/>
      <c r="K13" s="103"/>
      <c r="L13" s="103"/>
      <c r="N13" s="103"/>
      <c r="O13" s="103"/>
      <c r="P13" s="103"/>
      <c r="Q13" s="103"/>
      <c r="R13" s="103"/>
      <c r="S13" s="103"/>
      <c r="T13" s="103"/>
      <c r="U13" s="103"/>
    </row>
    <row r="14" spans="1:21" hidden="1" x14ac:dyDescent="0.25">
      <c r="A14" s="494"/>
      <c r="B14" s="105">
        <v>12</v>
      </c>
      <c r="C14" s="126">
        <v>0.75058101752021855</v>
      </c>
      <c r="D14" s="126">
        <v>0.408386329010753</v>
      </c>
      <c r="E14" s="104">
        <v>0.32737397821989589</v>
      </c>
      <c r="F14" s="104">
        <v>0.48675505653430662</v>
      </c>
      <c r="G14" s="126">
        <v>0.54810316242443946</v>
      </c>
      <c r="H14" s="126">
        <v>0.47602659956194771</v>
      </c>
      <c r="I14" s="104">
        <v>0.5695106444777025</v>
      </c>
      <c r="J14" s="103"/>
      <c r="K14" s="103"/>
      <c r="L14" s="103"/>
      <c r="N14" s="103"/>
      <c r="O14" s="103"/>
      <c r="P14" s="103"/>
      <c r="Q14" s="103"/>
      <c r="R14" s="103"/>
      <c r="S14" s="103"/>
      <c r="T14" s="103"/>
      <c r="U14" s="103"/>
    </row>
    <row r="15" spans="1:21" x14ac:dyDescent="0.25">
      <c r="A15" s="494">
        <v>2022</v>
      </c>
      <c r="B15" s="105">
        <v>1</v>
      </c>
      <c r="C15" s="126">
        <v>0.88070646380877804</v>
      </c>
      <c r="D15" s="126">
        <v>0.45676853179618604</v>
      </c>
      <c r="E15" s="104">
        <v>0.32737397821989589</v>
      </c>
      <c r="F15" s="104">
        <v>0.48675505653430662</v>
      </c>
      <c r="G15" s="126">
        <v>0.62496755566124307</v>
      </c>
      <c r="H15" s="126">
        <v>0.59231840884071119</v>
      </c>
      <c r="I15" s="104">
        <v>0.54383027620096891</v>
      </c>
      <c r="J15" s="357" t="s">
        <v>62</v>
      </c>
      <c r="K15" s="354"/>
      <c r="L15" s="354"/>
      <c r="N15" s="103"/>
      <c r="O15" s="103"/>
      <c r="P15" s="103"/>
      <c r="Q15" s="103"/>
      <c r="R15" s="103"/>
      <c r="S15" s="103"/>
      <c r="T15" s="103"/>
      <c r="U15" s="103"/>
    </row>
    <row r="16" spans="1:21" ht="15" customHeight="1" x14ac:dyDescent="0.25">
      <c r="A16" s="494"/>
      <c r="B16" s="105">
        <v>2</v>
      </c>
      <c r="C16" s="126">
        <v>1.3617029968884822</v>
      </c>
      <c r="D16" s="126">
        <v>0.56580769452595803</v>
      </c>
      <c r="E16" s="104">
        <v>0.32737397821989589</v>
      </c>
      <c r="F16" s="104">
        <v>0.48675505653430662</v>
      </c>
      <c r="G16" s="126">
        <v>0.77871587689595856</v>
      </c>
      <c r="H16" s="126">
        <v>0.68134430960313352</v>
      </c>
      <c r="I16" s="104">
        <v>0.58322977266859743</v>
      </c>
      <c r="J16" s="357" t="s">
        <v>34</v>
      </c>
      <c r="K16" s="354"/>
      <c r="L16" s="354"/>
      <c r="N16" s="103"/>
      <c r="O16" s="103"/>
      <c r="P16" s="103"/>
      <c r="Q16" s="103"/>
      <c r="R16" s="103"/>
      <c r="S16" s="103"/>
      <c r="T16" s="103"/>
      <c r="U16" s="103"/>
    </row>
    <row r="17" spans="1:21" x14ac:dyDescent="0.25">
      <c r="A17" s="494"/>
      <c r="B17" s="105">
        <v>3</v>
      </c>
      <c r="C17" s="126">
        <v>3.3144763018670318</v>
      </c>
      <c r="D17" s="126">
        <v>0.6916376741107797</v>
      </c>
      <c r="E17" s="104">
        <v>0.32737397821989589</v>
      </c>
      <c r="F17" s="104">
        <v>0.48675505653430662</v>
      </c>
      <c r="G17" s="126">
        <v>2.5741417410310561</v>
      </c>
      <c r="H17" s="126">
        <v>3.3755684182049919</v>
      </c>
      <c r="I17" s="104">
        <v>1.5497437122162789</v>
      </c>
      <c r="J17" s="103"/>
      <c r="K17" s="103"/>
      <c r="L17" s="103"/>
      <c r="N17" s="103"/>
      <c r="O17" s="103"/>
      <c r="P17" s="103"/>
      <c r="Q17" s="103"/>
      <c r="R17" s="103"/>
      <c r="S17" s="103"/>
      <c r="T17" s="103"/>
      <c r="U17" s="103"/>
    </row>
    <row r="18" spans="1:21" x14ac:dyDescent="0.25">
      <c r="A18" s="494"/>
      <c r="B18" s="105">
        <v>4</v>
      </c>
      <c r="C18" s="126">
        <v>2.1835724878016123</v>
      </c>
      <c r="D18" s="126">
        <v>1.0914378577549542</v>
      </c>
      <c r="E18" s="104">
        <v>0.32737397821989589</v>
      </c>
      <c r="F18" s="104">
        <v>0.48675505653430662</v>
      </c>
      <c r="G18" s="126">
        <v>1.9448402130055769</v>
      </c>
      <c r="H18" s="126">
        <v>1.8294938258277398</v>
      </c>
      <c r="I18" s="104">
        <v>1.9621355178786217</v>
      </c>
      <c r="J18" s="103"/>
      <c r="K18" s="103"/>
      <c r="L18" s="103"/>
      <c r="N18" s="103"/>
      <c r="O18" s="103"/>
      <c r="P18" s="103"/>
      <c r="Q18" s="103"/>
      <c r="R18" s="103"/>
      <c r="S18" s="103"/>
      <c r="T18" s="103"/>
      <c r="U18" s="103"/>
    </row>
    <row r="19" spans="1:21" x14ac:dyDescent="0.25">
      <c r="A19" s="494"/>
      <c r="B19" s="105">
        <v>5</v>
      </c>
      <c r="C19" s="126">
        <v>1.7798208741407535</v>
      </c>
      <c r="D19" s="126">
        <v>1.0668217234839545</v>
      </c>
      <c r="E19" s="104">
        <v>0.32737397821989589</v>
      </c>
      <c r="F19" s="104">
        <v>0.48675505653430662</v>
      </c>
      <c r="G19" s="126">
        <v>1.4524476886125797</v>
      </c>
      <c r="H19" s="126">
        <v>1.4295581040253893</v>
      </c>
      <c r="I19" s="104">
        <v>2.2115401160193735</v>
      </c>
      <c r="J19" s="103"/>
      <c r="K19" s="103"/>
      <c r="L19" s="103"/>
      <c r="N19" s="103"/>
      <c r="O19" s="103"/>
      <c r="P19" s="103"/>
      <c r="Q19" s="103"/>
      <c r="R19" s="103"/>
      <c r="S19" s="103"/>
      <c r="T19" s="103"/>
      <c r="U19" s="103"/>
    </row>
    <row r="20" spans="1:21" x14ac:dyDescent="0.25">
      <c r="A20" s="494"/>
      <c r="B20" s="105">
        <v>6</v>
      </c>
      <c r="C20" s="126">
        <v>1.9475553315994176</v>
      </c>
      <c r="D20" s="126">
        <v>1.0385764219131772</v>
      </c>
      <c r="E20" s="104">
        <v>0.32737397821989589</v>
      </c>
      <c r="F20" s="104">
        <v>0.48675505653430662</v>
      </c>
      <c r="G20" s="126">
        <v>1.502889556615429</v>
      </c>
      <c r="H20" s="126">
        <v>1.6605769698527268</v>
      </c>
      <c r="I20" s="104">
        <v>1.6398762999019521</v>
      </c>
      <c r="J20" s="103"/>
      <c r="K20" s="103"/>
      <c r="L20" s="103"/>
      <c r="N20" s="103"/>
      <c r="O20" s="103"/>
      <c r="P20" s="103"/>
      <c r="Q20" s="103"/>
      <c r="R20" s="103"/>
      <c r="S20" s="103"/>
      <c r="T20" s="103"/>
      <c r="U20" s="103"/>
    </row>
    <row r="21" spans="1:21" x14ac:dyDescent="0.25">
      <c r="A21" s="494"/>
      <c r="B21" s="105">
        <v>7</v>
      </c>
      <c r="C21" s="126">
        <v>1.6381534155382838</v>
      </c>
      <c r="D21" s="126">
        <v>1.1150496324249559</v>
      </c>
      <c r="E21" s="104">
        <v>0.32737397821989589</v>
      </c>
      <c r="F21" s="104">
        <v>0.48675505653430662</v>
      </c>
      <c r="G21" s="126">
        <v>1.3439949417218884</v>
      </c>
      <c r="H21" s="126">
        <v>1.2920674032598356</v>
      </c>
      <c r="I21" s="104">
        <v>1.4607341590459839</v>
      </c>
      <c r="J21" s="103"/>
      <c r="K21" s="103"/>
      <c r="L21" s="103"/>
      <c r="N21" s="103"/>
      <c r="O21" s="103"/>
      <c r="P21" s="103"/>
      <c r="Q21" s="103"/>
      <c r="R21" s="103"/>
      <c r="S21" s="103"/>
      <c r="T21" s="103"/>
      <c r="U21" s="103"/>
    </row>
    <row r="22" spans="1:21" x14ac:dyDescent="0.25">
      <c r="A22" s="494"/>
      <c r="B22" s="105">
        <v>8</v>
      </c>
      <c r="C22" s="126">
        <v>1.9398201130135249</v>
      </c>
      <c r="D22" s="126">
        <v>1.1974505116526188</v>
      </c>
      <c r="E22" s="104">
        <v>0.32737397821989589</v>
      </c>
      <c r="F22" s="104">
        <v>0.48675505653430662</v>
      </c>
      <c r="G22" s="126">
        <v>1.4880632624589225</v>
      </c>
      <c r="H22" s="126">
        <v>1.5999202562076107</v>
      </c>
      <c r="I22" s="104">
        <v>1.5175215431067244</v>
      </c>
      <c r="J22" s="103"/>
      <c r="K22" s="103"/>
      <c r="L22" s="103"/>
      <c r="N22" s="103"/>
      <c r="O22" s="103"/>
      <c r="P22" s="103"/>
      <c r="Q22" s="103"/>
      <c r="R22" s="103"/>
      <c r="S22" s="103"/>
    </row>
    <row r="23" spans="1:21" x14ac:dyDescent="0.25">
      <c r="A23" s="494"/>
      <c r="B23" s="105">
        <v>9</v>
      </c>
      <c r="C23" s="126">
        <v>2.5257384097653386</v>
      </c>
      <c r="D23" s="126">
        <v>1.2820682171314957</v>
      </c>
      <c r="E23" s="104">
        <v>0.32737397821989589</v>
      </c>
      <c r="F23" s="104">
        <v>0.48675505653430662</v>
      </c>
      <c r="G23" s="126">
        <v>1.7260894254807084</v>
      </c>
      <c r="H23" s="126">
        <v>1.9583460748839912</v>
      </c>
      <c r="I23" s="104">
        <v>1.6167779114504792</v>
      </c>
      <c r="J23" s="103"/>
      <c r="K23" s="103"/>
      <c r="L23" s="103"/>
      <c r="N23" s="103"/>
      <c r="O23" s="103"/>
      <c r="P23" s="103"/>
      <c r="Q23" s="103"/>
      <c r="R23" s="103"/>
      <c r="S23" s="103"/>
      <c r="T23" s="103"/>
      <c r="U23" s="103"/>
    </row>
    <row r="24" spans="1:21" x14ac:dyDescent="0.25">
      <c r="A24" s="494"/>
      <c r="B24" s="105">
        <v>10</v>
      </c>
      <c r="C24" s="126">
        <v>1.770136340568925</v>
      </c>
      <c r="D24" s="126">
        <v>1.1567723767772833</v>
      </c>
      <c r="E24" s="104">
        <v>0.32737397821989589</v>
      </c>
      <c r="F24" s="104">
        <v>0.48675505653430662</v>
      </c>
      <c r="G24" s="126">
        <v>1.4442614180815596</v>
      </c>
      <c r="H24" s="126">
        <v>1.5230066950490908</v>
      </c>
      <c r="I24" s="104">
        <v>1.6937576753802308</v>
      </c>
      <c r="J24" s="103"/>
      <c r="K24" s="103"/>
      <c r="L24" s="103"/>
      <c r="N24" s="103"/>
      <c r="O24" s="103"/>
      <c r="P24" s="103"/>
      <c r="Q24" s="103"/>
      <c r="R24" s="103"/>
      <c r="S24" s="103"/>
      <c r="T24" s="103"/>
      <c r="U24" s="103"/>
    </row>
    <row r="25" spans="1:21" x14ac:dyDescent="0.25">
      <c r="A25" s="494"/>
      <c r="B25" s="105">
        <v>11</v>
      </c>
      <c r="C25" s="126">
        <v>1.4778186515948022</v>
      </c>
      <c r="D25" s="126">
        <v>1.0346638907409442</v>
      </c>
      <c r="E25" s="104">
        <v>0.32737397821989589</v>
      </c>
      <c r="F25" s="104">
        <v>0.48675505653430662</v>
      </c>
      <c r="G25" s="126">
        <v>1.3239207843747209</v>
      </c>
      <c r="H25" s="126">
        <v>1.317348356200057</v>
      </c>
      <c r="I25" s="104">
        <v>1.5995670420443797</v>
      </c>
      <c r="J25" s="103"/>
      <c r="K25" s="103"/>
      <c r="L25" s="103"/>
      <c r="N25" s="103"/>
      <c r="O25" s="103"/>
      <c r="P25" s="103"/>
      <c r="Q25" s="103"/>
      <c r="R25" s="103"/>
      <c r="S25" s="103"/>
      <c r="T25" s="103"/>
      <c r="U25" s="103"/>
    </row>
    <row r="26" spans="1:21" x14ac:dyDescent="0.25">
      <c r="A26" s="494"/>
      <c r="B26" s="105">
        <v>12</v>
      </c>
      <c r="C26" s="126">
        <v>1.3550961567937065</v>
      </c>
      <c r="D26" s="126">
        <v>0.91980442545100516</v>
      </c>
      <c r="E26" s="104">
        <v>0.32737397821989589</v>
      </c>
      <c r="F26" s="104">
        <v>0.48675505653430662</v>
      </c>
      <c r="G26" s="126">
        <v>1.087613785438279</v>
      </c>
      <c r="H26" s="126">
        <v>1.0710903364904993</v>
      </c>
      <c r="I26" s="104">
        <v>1.303815129246549</v>
      </c>
      <c r="J26" s="103"/>
      <c r="K26" s="103"/>
      <c r="L26" s="103"/>
      <c r="N26" s="103"/>
      <c r="O26" s="103"/>
      <c r="P26" s="103"/>
      <c r="Q26" s="103"/>
      <c r="R26" s="103"/>
      <c r="S26" s="103"/>
      <c r="T26" s="103"/>
      <c r="U26" s="103"/>
    </row>
    <row r="27" spans="1:21" x14ac:dyDescent="0.25">
      <c r="A27" s="487">
        <v>2023</v>
      </c>
      <c r="B27" s="105">
        <v>1</v>
      </c>
      <c r="C27" s="126">
        <v>1.2131009172246934</v>
      </c>
      <c r="D27" s="126">
        <v>0.79860267615843838</v>
      </c>
      <c r="E27" s="104">
        <v>0.4074123783648389</v>
      </c>
      <c r="F27" s="104">
        <v>0.4074123783648389</v>
      </c>
      <c r="G27" s="126">
        <v>1.0123904069343155</v>
      </c>
      <c r="H27" s="126">
        <v>0.99724139236177223</v>
      </c>
      <c r="I27" s="104">
        <v>1.1285600283507762</v>
      </c>
      <c r="J27" s="103"/>
      <c r="K27" s="103"/>
      <c r="L27" s="103"/>
      <c r="N27" s="103"/>
      <c r="O27" s="103"/>
      <c r="P27" s="103"/>
      <c r="Q27" s="103"/>
      <c r="R27" s="103"/>
      <c r="S27" s="103"/>
      <c r="T27" s="103"/>
      <c r="U27" s="103"/>
    </row>
    <row r="28" spans="1:21" x14ac:dyDescent="0.25">
      <c r="A28" s="487"/>
      <c r="B28" s="105">
        <v>2</v>
      </c>
      <c r="C28" s="126">
        <v>1.1913650988965117</v>
      </c>
      <c r="D28" s="126">
        <v>0.87665571849500168</v>
      </c>
      <c r="E28" s="104">
        <v>0.4074123783648389</v>
      </c>
      <c r="F28" s="104">
        <v>0.4074123783648389</v>
      </c>
      <c r="G28" s="126">
        <v>1.053850394893459</v>
      </c>
      <c r="H28" s="126">
        <v>1.1469290853645902</v>
      </c>
      <c r="I28" s="104">
        <v>1.071753604738954</v>
      </c>
      <c r="J28" s="103"/>
      <c r="K28" s="103"/>
      <c r="L28" s="103"/>
      <c r="N28" s="103"/>
      <c r="O28" s="103"/>
      <c r="P28" s="103"/>
      <c r="Q28" s="103"/>
      <c r="R28" s="103"/>
      <c r="S28" s="103"/>
      <c r="T28" s="103"/>
      <c r="U28" s="103"/>
    </row>
    <row r="29" spans="1:21" x14ac:dyDescent="0.25">
      <c r="A29" s="487"/>
      <c r="B29" s="105">
        <v>3</v>
      </c>
      <c r="C29" s="126">
        <v>1.0466844161402094</v>
      </c>
      <c r="D29" s="126">
        <v>0.69277276948166389</v>
      </c>
      <c r="E29" s="104">
        <v>0.4074123783648389</v>
      </c>
      <c r="F29" s="104">
        <v>0.4074123783648389</v>
      </c>
      <c r="G29" s="126">
        <v>0.88198503894403757</v>
      </c>
      <c r="H29" s="126">
        <v>0.75607034076448087</v>
      </c>
      <c r="I29" s="104">
        <v>0.96674693949694779</v>
      </c>
      <c r="J29" s="103"/>
      <c r="K29" s="103"/>
      <c r="L29" s="103"/>
      <c r="N29" s="103"/>
      <c r="O29" s="103"/>
      <c r="P29" s="103"/>
      <c r="Q29" s="103"/>
      <c r="R29" s="103"/>
      <c r="S29" s="103"/>
      <c r="T29" s="103"/>
      <c r="U29" s="103"/>
    </row>
    <row r="30" spans="1:21" x14ac:dyDescent="0.25">
      <c r="A30" s="487"/>
      <c r="B30" s="105">
        <v>4</v>
      </c>
      <c r="C30" s="126">
        <v>0.97461304036664842</v>
      </c>
      <c r="D30" s="126">
        <v>0.54871521540403023</v>
      </c>
      <c r="E30" s="104">
        <v>0.4074123783648389</v>
      </c>
      <c r="F30" s="104">
        <v>0.4074123783648389</v>
      </c>
      <c r="G30" s="126">
        <v>0.70997659796884705</v>
      </c>
      <c r="H30" s="126">
        <v>0.75006870904046252</v>
      </c>
      <c r="I30" s="104">
        <v>0.88435604505651122</v>
      </c>
      <c r="J30" s="103"/>
      <c r="K30" s="103"/>
      <c r="L30" s="103"/>
      <c r="N30" s="103"/>
      <c r="O30" s="103"/>
      <c r="P30" s="103"/>
      <c r="Q30" s="103"/>
      <c r="R30" s="103"/>
      <c r="S30" s="103"/>
      <c r="T30" s="103"/>
      <c r="U30" s="103"/>
    </row>
    <row r="31" spans="1:21" x14ac:dyDescent="0.25">
      <c r="A31" s="487"/>
      <c r="B31" s="105">
        <v>5</v>
      </c>
      <c r="C31" s="126">
        <v>0.85567461280220414</v>
      </c>
      <c r="D31" s="126">
        <v>0.6157310583673592</v>
      </c>
      <c r="E31" s="104">
        <v>0.4074123783648389</v>
      </c>
      <c r="F31" s="104">
        <v>0.4074123783648389</v>
      </c>
      <c r="G31" s="126">
        <v>0.73205107530864666</v>
      </c>
      <c r="H31" s="126">
        <v>0.58528455646651878</v>
      </c>
      <c r="I31" s="104">
        <v>0.69714120209048736</v>
      </c>
      <c r="J31" s="103"/>
      <c r="K31" s="103"/>
      <c r="L31" s="103"/>
      <c r="N31" s="103"/>
      <c r="O31" s="103"/>
      <c r="P31" s="103"/>
      <c r="Q31" s="103"/>
      <c r="R31" s="103"/>
      <c r="S31" s="103"/>
      <c r="T31" s="103"/>
      <c r="U31" s="103"/>
    </row>
    <row r="32" spans="1:21" x14ac:dyDescent="0.25">
      <c r="A32" s="487"/>
      <c r="B32" s="105">
        <v>6</v>
      </c>
      <c r="C32" s="126">
        <v>0.81207175988615177</v>
      </c>
      <c r="D32" s="126">
        <v>0.55114096350729369</v>
      </c>
      <c r="E32" s="104">
        <v>0.4074123783648389</v>
      </c>
      <c r="F32" s="104">
        <v>0.4074123783648389</v>
      </c>
      <c r="G32" s="126">
        <v>0.66770653479051134</v>
      </c>
      <c r="H32" s="126">
        <v>0.53879217333224005</v>
      </c>
      <c r="I32" s="104">
        <v>0.62471514627974045</v>
      </c>
      <c r="J32" s="103"/>
      <c r="K32" s="103"/>
      <c r="L32" s="103"/>
      <c r="N32" s="103"/>
      <c r="O32" s="103"/>
      <c r="P32" s="103"/>
      <c r="Q32" s="103"/>
      <c r="R32" s="103"/>
      <c r="S32" s="103"/>
      <c r="T32" s="103"/>
      <c r="U32" s="103"/>
    </row>
    <row r="33" spans="1:21" x14ac:dyDescent="0.25">
      <c r="A33" s="487"/>
      <c r="B33" s="105">
        <v>7</v>
      </c>
      <c r="C33" s="126">
        <v>0.8324951769493083</v>
      </c>
      <c r="D33" s="126">
        <v>0.50202671425434175</v>
      </c>
      <c r="E33" s="104">
        <v>0.4074123783648389</v>
      </c>
      <c r="F33" s="104">
        <v>0.4074123783648389</v>
      </c>
      <c r="G33" s="126">
        <v>0.68332336478672318</v>
      </c>
      <c r="H33" s="126">
        <v>0.73094027560944141</v>
      </c>
      <c r="I33" s="104">
        <v>0.61833900180273338</v>
      </c>
      <c r="J33" s="103"/>
      <c r="K33" s="103"/>
      <c r="L33" s="103"/>
      <c r="N33" s="103"/>
      <c r="O33" s="103"/>
      <c r="P33" s="103"/>
      <c r="Q33" s="103"/>
      <c r="R33" s="103"/>
      <c r="S33" s="103"/>
    </row>
    <row r="34" spans="1:21" x14ac:dyDescent="0.25">
      <c r="A34" s="487"/>
      <c r="B34" s="105">
        <v>8</v>
      </c>
      <c r="C34" s="126">
        <v>0.92283301484860658</v>
      </c>
      <c r="D34" s="126">
        <v>0.38631295817766897</v>
      </c>
      <c r="E34" s="104">
        <v>0.4074123783648389</v>
      </c>
      <c r="F34" s="104">
        <v>0.4074123783648389</v>
      </c>
      <c r="G34" s="126">
        <v>0.66974855686972035</v>
      </c>
      <c r="H34" s="126">
        <v>0.89036158558563727</v>
      </c>
      <c r="I34" s="104">
        <v>0.72003134484243958</v>
      </c>
      <c r="J34" s="103"/>
      <c r="K34" s="103"/>
      <c r="L34" s="103"/>
      <c r="N34" s="103"/>
      <c r="O34" s="103"/>
      <c r="P34" s="103"/>
      <c r="Q34" s="103"/>
      <c r="R34" s="103"/>
      <c r="S34" s="103"/>
      <c r="T34" s="103"/>
      <c r="U34" s="103"/>
    </row>
    <row r="35" spans="1:21" x14ac:dyDescent="0.25">
      <c r="A35" s="487"/>
      <c r="B35" s="105">
        <v>9</v>
      </c>
      <c r="C35" s="126">
        <v>1.1158140806745962</v>
      </c>
      <c r="D35" s="126">
        <v>0.53353544692345167</v>
      </c>
      <c r="E35" s="104">
        <v>0.4074123783648389</v>
      </c>
      <c r="F35" s="104">
        <v>0.4074123783648389</v>
      </c>
      <c r="G35" s="126">
        <v>0.63611952449643638</v>
      </c>
      <c r="H35" s="126">
        <v>0.77515898287246898</v>
      </c>
      <c r="I35" s="104">
        <v>0.79882028135584926</v>
      </c>
      <c r="J35" s="103"/>
      <c r="K35" s="103"/>
      <c r="L35" s="103"/>
      <c r="N35" s="103"/>
      <c r="O35" s="103"/>
      <c r="P35" s="103"/>
      <c r="Q35" s="103"/>
      <c r="R35" s="103"/>
      <c r="S35" s="103"/>
      <c r="T35" s="103"/>
    </row>
    <row r="36" spans="1:21" x14ac:dyDescent="0.25">
      <c r="A36" s="487"/>
      <c r="B36" s="105">
        <v>10</v>
      </c>
      <c r="C36" s="126">
        <v>0.77480447123072338</v>
      </c>
      <c r="D36" s="126">
        <v>0.56304704323950716</v>
      </c>
      <c r="E36" s="104">
        <v>0.4074123783648389</v>
      </c>
      <c r="F36" s="104">
        <v>0.4074123783648389</v>
      </c>
      <c r="G36" s="126">
        <v>0.69259642298800372</v>
      </c>
      <c r="H36" s="126">
        <v>0.69075153450427251</v>
      </c>
      <c r="I36" s="104">
        <v>0.78542403432079289</v>
      </c>
      <c r="J36" s="103"/>
      <c r="K36" s="103"/>
      <c r="L36" s="103"/>
      <c r="N36" s="103"/>
      <c r="O36" s="103"/>
      <c r="P36" s="103"/>
      <c r="Q36" s="103"/>
      <c r="R36" s="103"/>
      <c r="S36" s="103"/>
      <c r="T36" s="103"/>
    </row>
    <row r="37" spans="1:21" x14ac:dyDescent="0.25">
      <c r="A37" s="488"/>
      <c r="B37" s="105">
        <v>11</v>
      </c>
      <c r="C37" s="126">
        <v>0.89583606016427098</v>
      </c>
      <c r="D37" s="126">
        <v>0.50369542155418401</v>
      </c>
      <c r="E37" s="104">
        <v>0.4074123783648389</v>
      </c>
      <c r="F37" s="104">
        <v>0.4074123783648389</v>
      </c>
      <c r="G37" s="126">
        <v>0.66095952713068584</v>
      </c>
      <c r="H37" s="126">
        <v>0.84758863879004309</v>
      </c>
      <c r="I37" s="104">
        <v>0.77116638538892823</v>
      </c>
      <c r="J37" s="103"/>
      <c r="K37" s="103"/>
      <c r="L37" s="103"/>
      <c r="N37" s="103"/>
      <c r="O37" s="103"/>
      <c r="P37" s="103"/>
      <c r="Q37" s="103"/>
      <c r="R37" s="482" t="s">
        <v>0</v>
      </c>
      <c r="S37" s="482"/>
      <c r="T37" s="482"/>
      <c r="U37" s="103"/>
    </row>
    <row r="38" spans="1:21" x14ac:dyDescent="0.25">
      <c r="A38" s="489"/>
      <c r="B38" s="105">
        <v>12</v>
      </c>
      <c r="C38" s="126">
        <v>0.86922957927511391</v>
      </c>
      <c r="D38" s="126">
        <v>0.50709983118399293</v>
      </c>
      <c r="E38" s="104">
        <v>0.4074123783648389</v>
      </c>
      <c r="F38" s="104">
        <v>0.4074123783648389</v>
      </c>
      <c r="G38" s="126">
        <v>0.70381483526502109</v>
      </c>
      <c r="H38" s="126">
        <v>0.67581964301685105</v>
      </c>
      <c r="I38" s="104">
        <v>0.73805327210372218</v>
      </c>
      <c r="J38" s="103"/>
      <c r="K38" s="103"/>
      <c r="L38" s="103"/>
      <c r="N38" s="103"/>
      <c r="O38" s="103"/>
      <c r="P38" s="103"/>
      <c r="Q38" s="103"/>
      <c r="R38" s="103"/>
      <c r="S38" s="103"/>
      <c r="T38" s="103"/>
      <c r="U38" s="103"/>
    </row>
    <row r="39" spans="1:21" x14ac:dyDescent="0.25">
      <c r="A39" s="486">
        <v>2024</v>
      </c>
      <c r="B39" s="158">
        <v>1</v>
      </c>
      <c r="C39" s="126">
        <v>0.82292143853885591</v>
      </c>
      <c r="D39" s="126">
        <v>0.60600736721325177</v>
      </c>
      <c r="E39" s="104">
        <v>0.4074123783648389</v>
      </c>
      <c r="F39" s="104">
        <v>0.4074123783648389</v>
      </c>
      <c r="G39" s="126">
        <v>0.73999054290244715</v>
      </c>
      <c r="H39" s="126">
        <v>0.73436322125562015</v>
      </c>
      <c r="I39" s="104">
        <v>0.75259050102083813</v>
      </c>
      <c r="J39" s="103"/>
      <c r="K39" s="103"/>
      <c r="L39" s="103"/>
      <c r="N39" s="103"/>
      <c r="O39" s="103"/>
      <c r="P39" s="103"/>
      <c r="Q39" s="103"/>
      <c r="R39" s="103"/>
      <c r="S39" s="103"/>
      <c r="T39" s="103"/>
      <c r="U39" s="103"/>
    </row>
    <row r="40" spans="1:21" x14ac:dyDescent="0.25">
      <c r="A40" s="486"/>
      <c r="B40" s="158">
        <v>2</v>
      </c>
      <c r="C40" s="126">
        <v>0.9662401495440065</v>
      </c>
      <c r="D40" s="126">
        <v>0.60039460294318303</v>
      </c>
      <c r="E40" s="104">
        <v>0.40741237836483901</v>
      </c>
      <c r="F40" s="104">
        <v>0.40741237836483901</v>
      </c>
      <c r="G40" s="126">
        <v>0.78783272907888602</v>
      </c>
      <c r="H40" s="126">
        <v>0.94451681526447828</v>
      </c>
      <c r="I40" s="195">
        <v>0.78489989317898312</v>
      </c>
      <c r="J40" s="103"/>
      <c r="K40" s="103"/>
      <c r="L40" s="103"/>
      <c r="N40" s="103"/>
      <c r="O40" s="103"/>
      <c r="P40" s="103"/>
      <c r="Q40" s="103"/>
      <c r="R40" s="103"/>
      <c r="S40" s="103"/>
      <c r="T40" s="103"/>
      <c r="U40" s="103"/>
    </row>
    <row r="41" spans="1:21" x14ac:dyDescent="0.25">
      <c r="A41" s="486"/>
      <c r="B41" s="158">
        <v>3</v>
      </c>
      <c r="C41" s="126">
        <v>0.77391478956852211</v>
      </c>
      <c r="D41" s="126">
        <v>0.40277714301515744</v>
      </c>
      <c r="E41" s="104">
        <v>0.40741237836483901</v>
      </c>
      <c r="F41" s="104">
        <v>0.40741237836483901</v>
      </c>
      <c r="G41" s="126">
        <v>0.51233714773941585</v>
      </c>
      <c r="H41" s="126">
        <v>0.52352446171103395</v>
      </c>
      <c r="I41" s="195">
        <v>0.73413483274371083</v>
      </c>
      <c r="J41" s="103"/>
      <c r="K41" s="103"/>
      <c r="L41" s="103"/>
      <c r="N41" s="103"/>
      <c r="O41" s="103"/>
      <c r="P41" s="103"/>
      <c r="Q41" s="103"/>
      <c r="R41" s="103"/>
      <c r="S41" s="103"/>
      <c r="T41" s="103"/>
      <c r="U41" s="103"/>
    </row>
    <row r="42" spans="1:21" x14ac:dyDescent="0.25">
      <c r="A42" s="486"/>
      <c r="B42" s="158">
        <v>4</v>
      </c>
      <c r="C42" s="126">
        <v>0.70201590763892341</v>
      </c>
      <c r="D42" s="126">
        <v>0.25874770259960655</v>
      </c>
      <c r="E42" s="104">
        <v>0.40741237836483901</v>
      </c>
      <c r="F42" s="104">
        <v>0.40741237836483901</v>
      </c>
      <c r="G42" s="126">
        <v>0.44466710397327347</v>
      </c>
      <c r="H42" s="126">
        <v>0.41213491526988832</v>
      </c>
      <c r="I42" s="195">
        <v>0.62672539741513356</v>
      </c>
      <c r="J42" s="103"/>
      <c r="K42" s="103"/>
      <c r="L42" s="103"/>
      <c r="N42" s="103"/>
      <c r="O42" s="103"/>
      <c r="P42" s="103"/>
      <c r="Q42" s="103"/>
      <c r="R42" s="103"/>
      <c r="S42" s="103"/>
      <c r="T42" s="103"/>
      <c r="U42" s="103"/>
    </row>
    <row r="43" spans="1:21" x14ac:dyDescent="0.25">
      <c r="A43" s="486"/>
      <c r="B43" s="158">
        <v>5</v>
      </c>
      <c r="C43" s="195">
        <v>0.62254226066622209</v>
      </c>
      <c r="D43" s="195">
        <v>0.22903165881022858</v>
      </c>
      <c r="E43" s="104">
        <v>0.40741237836483901</v>
      </c>
      <c r="F43" s="104">
        <v>0.40741237836483901</v>
      </c>
      <c r="G43" s="195">
        <v>0.38448366414364443</v>
      </c>
      <c r="H43" s="195">
        <v>0.34535935243178528</v>
      </c>
      <c r="I43" s="195">
        <v>0.42700624313756919</v>
      </c>
      <c r="J43" s="103"/>
      <c r="K43" s="103"/>
      <c r="L43" s="103"/>
      <c r="N43" s="103"/>
      <c r="O43" s="103"/>
      <c r="P43" s="103"/>
      <c r="Q43" s="103"/>
      <c r="R43" s="103"/>
      <c r="S43" s="103"/>
      <c r="T43" s="103"/>
    </row>
    <row r="44" spans="1:21" x14ac:dyDescent="0.25">
      <c r="A44" s="486"/>
      <c r="B44" s="158">
        <v>6</v>
      </c>
      <c r="C44" s="195">
        <v>0.71185143092232295</v>
      </c>
      <c r="D44" s="195">
        <v>0.24745012722223692</v>
      </c>
      <c r="E44" s="104">
        <v>0.40741237836483901</v>
      </c>
      <c r="F44" s="104">
        <v>0.40741237836483901</v>
      </c>
      <c r="G44" s="195">
        <v>0.4674385171891231</v>
      </c>
      <c r="H44" s="195">
        <v>0.418242381977592</v>
      </c>
      <c r="I44" s="195">
        <v>0.39191221655975522</v>
      </c>
      <c r="J44" s="103"/>
      <c r="K44" s="103"/>
      <c r="L44" s="103"/>
      <c r="N44" s="103"/>
      <c r="O44" s="103"/>
      <c r="P44" s="103"/>
      <c r="Q44" s="103"/>
      <c r="R44" s="103"/>
      <c r="S44" s="103"/>
      <c r="T44" s="103"/>
    </row>
    <row r="45" spans="1:21" x14ac:dyDescent="0.25">
      <c r="A45" s="486"/>
      <c r="B45" s="158">
        <v>7</v>
      </c>
      <c r="C45" s="195">
        <v>0.98917232476905781</v>
      </c>
      <c r="D45" s="195">
        <v>0.35699999999999932</v>
      </c>
      <c r="E45" s="104">
        <v>0.40741237836483901</v>
      </c>
      <c r="F45" s="104">
        <v>0.40741237836483901</v>
      </c>
      <c r="G45" s="195">
        <v>0.65239257529742645</v>
      </c>
      <c r="H45" s="195">
        <v>0.91487901266440019</v>
      </c>
      <c r="I45" s="195">
        <v>0.55949358235792579</v>
      </c>
      <c r="J45" s="103"/>
      <c r="K45" s="103"/>
      <c r="L45" s="103"/>
      <c r="N45" s="103"/>
      <c r="O45" s="103"/>
      <c r="P45" s="103"/>
      <c r="Q45" s="103"/>
      <c r="R45" s="103"/>
      <c r="S45" s="103"/>
      <c r="T45" s="103"/>
    </row>
  </sheetData>
  <mergeCells count="12">
    <mergeCell ref="B1:L1"/>
    <mergeCell ref="E2:F2"/>
    <mergeCell ref="C2:D2"/>
    <mergeCell ref="A3:A14"/>
    <mergeCell ref="A15:A26"/>
    <mergeCell ref="J3:L3"/>
    <mergeCell ref="J2:L2"/>
    <mergeCell ref="A39:A45"/>
    <mergeCell ref="J15:L15"/>
    <mergeCell ref="J16:L16"/>
    <mergeCell ref="R37:T37"/>
    <mergeCell ref="A27:A38"/>
  </mergeCells>
  <dataValidations count="1">
    <dataValidation type="list" allowBlank="1" showInputMessage="1" showErrorMessage="1" sqref="J3">
      <formula1>$B$97:$B$110</formula1>
    </dataValidation>
  </dataValidations>
  <hyperlinks>
    <hyperlink ref="R37:T37" location="Содержание!A1" display="Содержание"/>
  </hyperlinks>
  <pageMargins left="0.7" right="0.7" top="0.75" bottom="0.75" header="0.3" footer="0.3"/>
  <pageSetup paperSize="9" scale="60" orientation="portrait" r:id="rId1"/>
  <colBreaks count="1" manualBreakCount="1">
    <brk id="6" max="4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J15:J16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6" tint="0.59999389629810485"/>
  </sheetPr>
  <dimension ref="A1:Q68"/>
  <sheetViews>
    <sheetView showGridLines="0" view="pageBreakPreview" zoomScaleNormal="100" zoomScaleSheetLayoutView="100" workbookViewId="0"/>
  </sheetViews>
  <sheetFormatPr defaultRowHeight="15" x14ac:dyDescent="0.25"/>
  <cols>
    <col min="1" max="1" width="13.140625" customWidth="1"/>
    <col min="2" max="2" width="12.42578125" customWidth="1"/>
    <col min="3" max="3" width="14.7109375" style="109" customWidth="1"/>
    <col min="4" max="4" width="14.140625" style="109" customWidth="1"/>
    <col min="5" max="6" width="14.140625" style="125" customWidth="1"/>
    <col min="7" max="7" width="8.42578125" customWidth="1"/>
    <col min="8" max="8" width="10.42578125" customWidth="1"/>
    <col min="9" max="9" width="0.42578125" customWidth="1"/>
    <col min="10" max="10" width="0.140625" hidden="1" customWidth="1"/>
    <col min="11" max="11" width="1.42578125" style="57" customWidth="1"/>
  </cols>
  <sheetData>
    <row r="1" spans="1:10" x14ac:dyDescent="0.25">
      <c r="A1" s="140" t="s">
        <v>28</v>
      </c>
      <c r="B1" s="347" t="str">
        <f>INDEX(Содержание!$B$3:$G$44,MATCH(A1,Содержание!$A$3:$A$44,0),1)</f>
        <v>Сумма весов товаров и услуг сезонно очищенный рост цен, которых ниже цели в 5%, м/м, анн. %</v>
      </c>
      <c r="C1" s="348"/>
      <c r="D1" s="348"/>
      <c r="E1" s="348"/>
      <c r="F1" s="348"/>
      <c r="G1" s="348"/>
      <c r="H1" s="348"/>
      <c r="I1" s="349"/>
      <c r="J1" s="242"/>
    </row>
    <row r="2" spans="1:10" ht="44.25" customHeight="1" x14ac:dyDescent="0.25">
      <c r="A2" s="230" t="s">
        <v>30</v>
      </c>
      <c r="B2" s="238" t="s">
        <v>36</v>
      </c>
      <c r="C2" s="31" t="s">
        <v>204</v>
      </c>
      <c r="D2" s="31" t="s">
        <v>105</v>
      </c>
      <c r="E2" s="31" t="s">
        <v>106</v>
      </c>
      <c r="F2" s="31" t="s">
        <v>112</v>
      </c>
      <c r="G2" s="498" t="s">
        <v>32</v>
      </c>
      <c r="H2" s="498"/>
      <c r="I2" s="498"/>
      <c r="J2" s="498"/>
    </row>
    <row r="3" spans="1:10" x14ac:dyDescent="0.25">
      <c r="A3" s="497">
        <v>2023</v>
      </c>
      <c r="B3" s="46">
        <v>1</v>
      </c>
      <c r="C3" s="239">
        <v>0.17826756000001001</v>
      </c>
      <c r="D3" s="240">
        <v>0</v>
      </c>
      <c r="E3" s="240">
        <v>3.2904319999999994E-2</v>
      </c>
      <c r="F3" s="240">
        <v>0.14536324000001</v>
      </c>
      <c r="G3" s="346" t="s">
        <v>62</v>
      </c>
      <c r="H3" s="346"/>
      <c r="I3" s="346"/>
      <c r="J3" s="346"/>
    </row>
    <row r="4" spans="1:10" x14ac:dyDescent="0.25">
      <c r="A4" s="497"/>
      <c r="B4" s="45">
        <v>2</v>
      </c>
      <c r="C4" s="239">
        <v>0.14244304000000999</v>
      </c>
      <c r="D4" s="240">
        <v>2.570675E-2</v>
      </c>
      <c r="E4" s="240">
        <v>1.9368740000000002E-2</v>
      </c>
      <c r="F4" s="240">
        <v>9.7367550000009989E-2</v>
      </c>
      <c r="G4" s="346" t="s">
        <v>34</v>
      </c>
      <c r="H4" s="346"/>
      <c r="I4" s="346"/>
      <c r="J4" s="346"/>
    </row>
    <row r="5" spans="1:10" x14ac:dyDescent="0.25">
      <c r="A5" s="497"/>
      <c r="B5" s="45">
        <v>3</v>
      </c>
      <c r="C5" s="239">
        <v>0.23517129000001</v>
      </c>
      <c r="D5" s="240">
        <v>7.6469720000000005E-2</v>
      </c>
      <c r="E5" s="240">
        <v>4.4665869999999996E-2</v>
      </c>
      <c r="F5" s="240">
        <v>0.11403570000000998</v>
      </c>
    </row>
    <row r="6" spans="1:10" x14ac:dyDescent="0.25">
      <c r="A6" s="497"/>
      <c r="B6" s="45">
        <v>4</v>
      </c>
      <c r="C6" s="239">
        <v>0.26330899000001001</v>
      </c>
      <c r="D6" s="240">
        <v>7.6469720000000005E-2</v>
      </c>
      <c r="E6" s="240">
        <v>4.2927920000000001E-2</v>
      </c>
      <c r="F6" s="240">
        <v>0.14391135000001001</v>
      </c>
    </row>
    <row r="7" spans="1:10" x14ac:dyDescent="0.25">
      <c r="A7" s="497"/>
      <c r="B7" s="45">
        <v>5</v>
      </c>
      <c r="C7" s="239">
        <v>0.28138145000001002</v>
      </c>
      <c r="D7" s="240">
        <v>8.9093270000000002E-2</v>
      </c>
      <c r="E7" s="240">
        <v>3.9140069999999999E-2</v>
      </c>
      <c r="F7" s="240">
        <v>0.15314811000001</v>
      </c>
    </row>
    <row r="8" spans="1:10" x14ac:dyDescent="0.25">
      <c r="A8" s="497"/>
      <c r="B8" s="45">
        <v>6</v>
      </c>
      <c r="C8" s="239">
        <v>0.32007797000001009</v>
      </c>
      <c r="D8" s="240">
        <v>0.1550646</v>
      </c>
      <c r="E8" s="240">
        <v>5.299007E-2</v>
      </c>
      <c r="F8" s="240">
        <v>0.11202330000001</v>
      </c>
    </row>
    <row r="9" spans="1:10" x14ac:dyDescent="0.25">
      <c r="A9" s="497"/>
      <c r="B9" s="45">
        <v>7</v>
      </c>
      <c r="C9" s="239">
        <v>0.37761678000000992</v>
      </c>
      <c r="D9" s="240">
        <v>0.28601156999999994</v>
      </c>
      <c r="E9" s="240">
        <v>3.3168450000000002E-2</v>
      </c>
      <c r="F9" s="240">
        <v>5.8436760000010003E-2</v>
      </c>
    </row>
    <row r="10" spans="1:10" x14ac:dyDescent="0.25">
      <c r="A10" s="497"/>
      <c r="B10" s="45">
        <v>8</v>
      </c>
      <c r="C10" s="239">
        <v>0.40839815000000995</v>
      </c>
      <c r="D10" s="240">
        <v>0.25531725</v>
      </c>
      <c r="E10" s="240">
        <v>7.9849119999999996E-2</v>
      </c>
      <c r="F10" s="240">
        <v>7.3231780000009988E-2</v>
      </c>
    </row>
    <row r="11" spans="1:10" x14ac:dyDescent="0.25">
      <c r="A11" s="497"/>
      <c r="B11" s="45">
        <v>9</v>
      </c>
      <c r="C11" s="239">
        <v>0.3316432600000101</v>
      </c>
      <c r="D11" s="240">
        <v>0.15897252000000001</v>
      </c>
      <c r="E11" s="240">
        <v>6.2915490000000004E-2</v>
      </c>
      <c r="F11" s="240">
        <v>0.10975525000000999</v>
      </c>
    </row>
    <row r="12" spans="1:10" x14ac:dyDescent="0.25">
      <c r="A12" s="497"/>
      <c r="B12" s="45">
        <v>10</v>
      </c>
      <c r="C12" s="241">
        <v>0.35019591000000999</v>
      </c>
      <c r="D12" s="240">
        <v>0.18797185999999999</v>
      </c>
      <c r="E12" s="240">
        <v>7.8383060000000004E-2</v>
      </c>
      <c r="F12" s="240">
        <v>8.3840990000009996E-2</v>
      </c>
    </row>
    <row r="13" spans="1:10" x14ac:dyDescent="0.25">
      <c r="A13" s="497"/>
      <c r="B13" s="45">
        <v>11</v>
      </c>
      <c r="C13" s="239">
        <v>0.39850786000001004</v>
      </c>
      <c r="D13" s="240">
        <v>0.20059541</v>
      </c>
      <c r="E13" s="240">
        <v>9.5764160000000015E-2</v>
      </c>
      <c r="F13" s="240">
        <v>0.10214829000000998</v>
      </c>
    </row>
    <row r="14" spans="1:10" x14ac:dyDescent="0.25">
      <c r="A14" s="497"/>
      <c r="B14" s="45">
        <v>12</v>
      </c>
      <c r="C14" s="239">
        <v>0.25070922000001</v>
      </c>
      <c r="D14" s="240">
        <v>5.0762970000000004E-2</v>
      </c>
      <c r="E14" s="240">
        <v>6.3849310000000006E-2</v>
      </c>
      <c r="F14" s="240">
        <v>0.13609694000000999</v>
      </c>
    </row>
    <row r="15" spans="1:10" x14ac:dyDescent="0.25">
      <c r="A15" s="497">
        <v>2024</v>
      </c>
      <c r="B15" s="46">
        <v>1</v>
      </c>
      <c r="C15" s="239">
        <v>0.20719927000000998</v>
      </c>
      <c r="D15" s="240">
        <v>5.0865090000000002E-2</v>
      </c>
      <c r="E15" s="240">
        <v>3.9848970000000004E-2</v>
      </c>
      <c r="F15" s="240">
        <v>0.11648521000001001</v>
      </c>
    </row>
    <row r="16" spans="1:10" x14ac:dyDescent="0.25">
      <c r="A16" s="497"/>
      <c r="B16" s="45">
        <v>2</v>
      </c>
      <c r="C16" s="239">
        <v>0.30643445000000991</v>
      </c>
      <c r="D16" s="240">
        <v>0.20140040000000001</v>
      </c>
      <c r="E16" s="240">
        <v>3.6832069999999995E-2</v>
      </c>
      <c r="F16" s="240">
        <v>6.8201980000010001E-2</v>
      </c>
    </row>
    <row r="17" spans="1:17" x14ac:dyDescent="0.25">
      <c r="A17" s="497"/>
      <c r="B17" s="45">
        <v>3</v>
      </c>
      <c r="C17" s="239">
        <v>0.37510330000001008</v>
      </c>
      <c r="D17" s="240">
        <v>6.3968140000000007E-2</v>
      </c>
      <c r="E17" s="240">
        <v>0.16152464999999996</v>
      </c>
      <c r="F17" s="240">
        <v>0.14961051000000997</v>
      </c>
    </row>
    <row r="18" spans="1:17" x14ac:dyDescent="0.25">
      <c r="A18" s="497"/>
      <c r="B18" s="45">
        <v>4</v>
      </c>
      <c r="C18" s="239">
        <v>0.64080907000000975</v>
      </c>
      <c r="D18" s="240">
        <v>0.35422939999999997</v>
      </c>
      <c r="E18" s="240">
        <v>0.14118839</v>
      </c>
      <c r="F18" s="240">
        <v>0.14539128000000998</v>
      </c>
      <c r="P18" s="125"/>
      <c r="Q18" s="125"/>
    </row>
    <row r="19" spans="1:17" x14ac:dyDescent="0.25">
      <c r="A19" s="497"/>
      <c r="B19" s="45">
        <v>5</v>
      </c>
      <c r="C19" s="239">
        <v>0.60046329000000986</v>
      </c>
      <c r="D19" s="240">
        <v>0.38197810999999998</v>
      </c>
      <c r="E19" s="240">
        <v>0.10278685000000001</v>
      </c>
      <c r="F19" s="240">
        <v>0.11569833000000999</v>
      </c>
      <c r="O19" s="482" t="s">
        <v>0</v>
      </c>
      <c r="P19" s="482"/>
      <c r="Q19" s="482"/>
    </row>
    <row r="20" spans="1:17" x14ac:dyDescent="0.25">
      <c r="A20" s="497"/>
      <c r="B20" s="45">
        <v>6</v>
      </c>
      <c r="C20" s="239">
        <v>0.53900568000001003</v>
      </c>
      <c r="D20" s="240">
        <v>0.31562398000000003</v>
      </c>
      <c r="E20" s="240">
        <v>0.10053880000000001</v>
      </c>
      <c r="F20" s="240">
        <v>0.12284290000001001</v>
      </c>
    </row>
    <row r="21" spans="1:17" x14ac:dyDescent="0.25">
      <c r="A21" s="497"/>
      <c r="B21" s="45">
        <v>7</v>
      </c>
      <c r="C21" s="239">
        <v>0.50361225000000986</v>
      </c>
      <c r="D21" s="240">
        <v>0.33854171999999999</v>
      </c>
      <c r="E21" s="240">
        <v>0.11006321000000001</v>
      </c>
      <c r="F21" s="240">
        <v>5.5007320000009997E-2</v>
      </c>
    </row>
    <row r="22" spans="1:17" x14ac:dyDescent="0.25">
      <c r="A22" s="144"/>
      <c r="B22" s="142"/>
      <c r="C22" s="142"/>
      <c r="D22" s="143"/>
      <c r="E22" s="143"/>
      <c r="F22" s="143"/>
    </row>
    <row r="23" spans="1:17" x14ac:dyDescent="0.25">
      <c r="A23" s="144"/>
      <c r="B23" s="142"/>
      <c r="C23" s="142"/>
      <c r="D23" s="143"/>
      <c r="E23" s="143"/>
      <c r="F23" s="143"/>
    </row>
    <row r="24" spans="1:17" x14ac:dyDescent="0.25">
      <c r="A24" s="144"/>
      <c r="B24" s="142"/>
      <c r="C24" s="142"/>
      <c r="D24" s="143"/>
      <c r="E24" s="143"/>
      <c r="F24" s="143"/>
    </row>
    <row r="25" spans="1:17" x14ac:dyDescent="0.25">
      <c r="A25" s="144"/>
      <c r="B25" s="142"/>
      <c r="C25" s="142"/>
      <c r="D25" s="143"/>
      <c r="E25" s="143"/>
      <c r="F25" s="143"/>
    </row>
    <row r="26" spans="1:17" x14ac:dyDescent="0.25">
      <c r="A26" s="144"/>
      <c r="B26" s="142"/>
      <c r="C26" s="142"/>
      <c r="D26" s="143"/>
      <c r="E26" s="143"/>
      <c r="F26" s="143"/>
    </row>
    <row r="27" spans="1:17" x14ac:dyDescent="0.25">
      <c r="A27" s="144"/>
      <c r="B27" s="142"/>
      <c r="C27" s="142"/>
      <c r="D27" s="143"/>
      <c r="E27" s="143"/>
      <c r="F27" s="143"/>
    </row>
    <row r="28" spans="1:17" ht="35.25" customHeight="1" x14ac:dyDescent="0.25">
      <c r="A28" s="144"/>
      <c r="B28" s="142"/>
      <c r="C28" s="142"/>
      <c r="D28" s="143"/>
      <c r="E28" s="143"/>
      <c r="F28" s="143"/>
    </row>
    <row r="29" spans="1:17" x14ac:dyDescent="0.25">
      <c r="A29" s="144"/>
      <c r="B29" s="142"/>
      <c r="C29" s="142"/>
      <c r="D29" s="143"/>
      <c r="E29" s="143"/>
      <c r="F29" s="143"/>
    </row>
    <row r="30" spans="1:17" x14ac:dyDescent="0.25">
      <c r="A30" s="144"/>
      <c r="B30" s="142"/>
      <c r="C30" s="142"/>
      <c r="D30" s="143"/>
      <c r="E30" s="143"/>
      <c r="F30" s="143"/>
    </row>
    <row r="31" spans="1:17" x14ac:dyDescent="0.25">
      <c r="A31" s="144"/>
      <c r="B31" s="142"/>
      <c r="C31" s="142"/>
      <c r="D31" s="143"/>
      <c r="E31" s="143"/>
      <c r="F31" s="143"/>
    </row>
    <row r="32" spans="1:17" x14ac:dyDescent="0.25">
      <c r="A32" s="144"/>
      <c r="B32" s="142"/>
      <c r="C32" s="142"/>
      <c r="D32" s="143"/>
      <c r="E32" s="143"/>
      <c r="F32" s="143"/>
    </row>
    <row r="33" spans="1:6" x14ac:dyDescent="0.25">
      <c r="A33" s="144"/>
      <c r="B33" s="142"/>
      <c r="C33" s="142"/>
      <c r="D33" s="143"/>
      <c r="E33" s="143"/>
      <c r="F33" s="143"/>
    </row>
    <row r="34" spans="1:6" x14ac:dyDescent="0.25">
      <c r="A34" s="144"/>
      <c r="B34" s="142"/>
      <c r="C34" s="142"/>
      <c r="D34" s="143"/>
      <c r="E34" s="143"/>
      <c r="F34" s="143"/>
    </row>
    <row r="35" spans="1:6" x14ac:dyDescent="0.25">
      <c r="A35" s="144"/>
      <c r="B35" s="142"/>
      <c r="C35" s="142"/>
      <c r="D35" s="143"/>
      <c r="E35" s="143"/>
      <c r="F35" s="143"/>
    </row>
    <row r="36" spans="1:6" x14ac:dyDescent="0.25">
      <c r="A36" s="144"/>
      <c r="B36" s="142"/>
      <c r="C36" s="142"/>
      <c r="D36" s="143"/>
      <c r="E36" s="143"/>
      <c r="F36" s="143"/>
    </row>
    <row r="37" spans="1:6" x14ac:dyDescent="0.25">
      <c r="A37" s="144"/>
      <c r="B37" s="142"/>
      <c r="C37" s="142"/>
      <c r="D37" s="143"/>
      <c r="E37" s="143"/>
      <c r="F37" s="143"/>
    </row>
    <row r="38" spans="1:6" x14ac:dyDescent="0.25">
      <c r="A38" s="144"/>
      <c r="B38" s="142"/>
      <c r="C38" s="142"/>
      <c r="D38" s="143"/>
      <c r="E38" s="143"/>
      <c r="F38" s="143"/>
    </row>
    <row r="39" spans="1:6" x14ac:dyDescent="0.25">
      <c r="A39" s="141"/>
      <c r="B39" s="142"/>
      <c r="C39" s="142"/>
      <c r="D39" s="143"/>
      <c r="E39" s="143"/>
      <c r="F39" s="143"/>
    </row>
    <row r="40" spans="1:6" x14ac:dyDescent="0.25">
      <c r="A40" s="141"/>
      <c r="B40" s="142"/>
      <c r="C40" s="142"/>
      <c r="D40" s="143"/>
      <c r="E40" s="143"/>
      <c r="F40" s="143"/>
    </row>
    <row r="41" spans="1:6" x14ac:dyDescent="0.25">
      <c r="A41" s="141"/>
      <c r="B41" s="142"/>
      <c r="C41" s="142"/>
      <c r="D41" s="143"/>
      <c r="E41" s="143"/>
      <c r="F41" s="143"/>
    </row>
    <row r="42" spans="1:6" x14ac:dyDescent="0.25">
      <c r="A42" s="141"/>
      <c r="B42" s="142"/>
      <c r="C42" s="142"/>
      <c r="D42" s="143"/>
      <c r="E42" s="143"/>
      <c r="F42" s="143"/>
    </row>
    <row r="43" spans="1:6" x14ac:dyDescent="0.25">
      <c r="A43" s="141"/>
      <c r="B43" s="142"/>
      <c r="C43" s="142"/>
      <c r="D43" s="143"/>
      <c r="E43" s="143"/>
      <c r="F43" s="143"/>
    </row>
    <row r="44" spans="1:6" x14ac:dyDescent="0.25">
      <c r="A44" s="141"/>
      <c r="B44" s="142"/>
      <c r="C44" s="142"/>
      <c r="D44" s="143"/>
      <c r="E44" s="143"/>
      <c r="F44" s="143"/>
    </row>
    <row r="45" spans="1:6" x14ac:dyDescent="0.25">
      <c r="A45" s="141"/>
      <c r="B45" s="142"/>
      <c r="C45" s="142"/>
      <c r="D45" s="143"/>
      <c r="E45" s="143"/>
      <c r="F45" s="143"/>
    </row>
    <row r="46" spans="1:6" x14ac:dyDescent="0.25">
      <c r="A46" s="141"/>
      <c r="B46" s="142"/>
      <c r="C46" s="142"/>
      <c r="D46" s="143"/>
      <c r="E46" s="143"/>
      <c r="F46" s="143"/>
    </row>
    <row r="47" spans="1:6" x14ac:dyDescent="0.25">
      <c r="A47" s="141"/>
      <c r="B47" s="142"/>
      <c r="C47" s="142"/>
      <c r="D47" s="143"/>
      <c r="E47" s="143"/>
      <c r="F47" s="143"/>
    </row>
    <row r="48" spans="1:6" x14ac:dyDescent="0.25">
      <c r="A48" s="141"/>
      <c r="B48" s="142"/>
      <c r="C48" s="142"/>
      <c r="D48" s="143"/>
      <c r="E48" s="143"/>
      <c r="F48" s="143"/>
    </row>
    <row r="49" spans="1:6" x14ac:dyDescent="0.25">
      <c r="A49" s="141"/>
      <c r="B49" s="142"/>
      <c r="C49" s="142"/>
      <c r="D49" s="143"/>
      <c r="E49" s="143"/>
      <c r="F49" s="143"/>
    </row>
    <row r="50" spans="1:6" x14ac:dyDescent="0.25">
      <c r="A50" s="141"/>
      <c r="B50" s="142"/>
      <c r="C50" s="142"/>
      <c r="D50" s="143"/>
      <c r="E50" s="143"/>
      <c r="F50" s="143"/>
    </row>
    <row r="51" spans="1:6" x14ac:dyDescent="0.25">
      <c r="A51" s="141"/>
      <c r="B51" s="142"/>
      <c r="C51" s="142"/>
      <c r="D51" s="143"/>
      <c r="E51" s="143"/>
      <c r="F51" s="143"/>
    </row>
    <row r="52" spans="1:6" x14ac:dyDescent="0.25">
      <c r="A52" s="141"/>
      <c r="B52" s="142"/>
      <c r="C52" s="142"/>
      <c r="D52" s="143"/>
      <c r="E52" s="143"/>
      <c r="F52" s="143"/>
    </row>
    <row r="53" spans="1:6" x14ac:dyDescent="0.25">
      <c r="A53" s="141"/>
      <c r="B53" s="142"/>
      <c r="C53" s="142"/>
      <c r="D53" s="143"/>
      <c r="E53" s="143"/>
      <c r="F53" s="143"/>
    </row>
    <row r="54" spans="1:6" x14ac:dyDescent="0.25">
      <c r="A54" s="141"/>
      <c r="B54" s="142"/>
      <c r="C54" s="142"/>
      <c r="D54" s="143"/>
      <c r="E54" s="143"/>
      <c r="F54" s="143"/>
    </row>
    <row r="55" spans="1:6" x14ac:dyDescent="0.25">
      <c r="A55" s="141"/>
      <c r="B55" s="142"/>
      <c r="C55" s="142"/>
      <c r="D55" s="143"/>
      <c r="E55" s="143"/>
      <c r="F55" s="143"/>
    </row>
    <row r="56" spans="1:6" x14ac:dyDescent="0.25">
      <c r="A56" s="141"/>
      <c r="B56" s="142"/>
      <c r="C56" s="142"/>
      <c r="D56" s="143"/>
      <c r="E56" s="143"/>
      <c r="F56" s="143"/>
    </row>
    <row r="57" spans="1:6" x14ac:dyDescent="0.25">
      <c r="A57" s="141"/>
      <c r="B57" s="142"/>
      <c r="C57" s="142"/>
      <c r="D57" s="143"/>
      <c r="E57" s="143"/>
      <c r="F57" s="143"/>
    </row>
    <row r="58" spans="1:6" x14ac:dyDescent="0.25">
      <c r="A58" s="141"/>
      <c r="B58" s="142"/>
      <c r="C58" s="142"/>
      <c r="D58" s="143"/>
      <c r="E58" s="143"/>
      <c r="F58" s="143"/>
    </row>
    <row r="59" spans="1:6" x14ac:dyDescent="0.25">
      <c r="A59" s="141"/>
      <c r="B59" s="142"/>
      <c r="C59" s="142"/>
      <c r="D59" s="143"/>
      <c r="E59" s="143"/>
      <c r="F59" s="143"/>
    </row>
    <row r="60" spans="1:6" x14ac:dyDescent="0.25">
      <c r="A60" s="141"/>
      <c r="B60" s="142"/>
      <c r="C60" s="142"/>
      <c r="D60" s="143"/>
      <c r="E60" s="143"/>
      <c r="F60" s="143"/>
    </row>
    <row r="61" spans="1:6" x14ac:dyDescent="0.25">
      <c r="A61" s="141"/>
      <c r="B61" s="142"/>
      <c r="C61" s="142"/>
      <c r="D61" s="143"/>
      <c r="E61" s="143"/>
      <c r="F61" s="143"/>
    </row>
    <row r="62" spans="1:6" x14ac:dyDescent="0.25">
      <c r="A62" s="141"/>
      <c r="B62" s="142"/>
      <c r="C62" s="142"/>
      <c r="D62" s="143"/>
      <c r="E62" s="143"/>
      <c r="F62" s="143"/>
    </row>
    <row r="63" spans="1:6" x14ac:dyDescent="0.25">
      <c r="A63" s="141"/>
      <c r="B63" s="142"/>
      <c r="C63" s="142"/>
      <c r="D63" s="143"/>
      <c r="E63" s="143"/>
      <c r="F63" s="143"/>
    </row>
    <row r="64" spans="1:6" x14ac:dyDescent="0.25">
      <c r="A64" s="141"/>
      <c r="B64" s="142"/>
      <c r="C64" s="142"/>
      <c r="D64" s="143"/>
      <c r="E64" s="143"/>
      <c r="F64" s="143"/>
    </row>
    <row r="65" spans="1:6" x14ac:dyDescent="0.25">
      <c r="A65" s="141"/>
      <c r="B65" s="142"/>
      <c r="C65" s="142"/>
      <c r="D65" s="143"/>
      <c r="E65" s="143"/>
      <c r="F65" s="143"/>
    </row>
    <row r="66" spans="1:6" x14ac:dyDescent="0.25">
      <c r="A66" s="141"/>
      <c r="B66" s="142"/>
      <c r="C66" s="142"/>
      <c r="D66" s="143"/>
      <c r="E66" s="143"/>
      <c r="F66" s="143"/>
    </row>
    <row r="67" spans="1:6" x14ac:dyDescent="0.25">
      <c r="A67" s="141"/>
      <c r="B67" s="142"/>
      <c r="C67" s="142"/>
      <c r="D67" s="143"/>
      <c r="E67" s="143"/>
      <c r="F67" s="143"/>
    </row>
    <row r="68" spans="1:6" x14ac:dyDescent="0.25">
      <c r="A68" s="141"/>
      <c r="B68" s="142"/>
      <c r="C68" s="142"/>
      <c r="D68" s="143"/>
      <c r="E68" s="143"/>
      <c r="F68" s="143"/>
    </row>
  </sheetData>
  <mergeCells count="7">
    <mergeCell ref="A3:A14"/>
    <mergeCell ref="A15:A21"/>
    <mergeCell ref="B1:I1"/>
    <mergeCell ref="O19:Q19"/>
    <mergeCell ref="G2:J2"/>
    <mergeCell ref="G3:J3"/>
    <mergeCell ref="G4:J4"/>
  </mergeCells>
  <dataValidations count="2">
    <dataValidation type="list" allowBlank="1" showInputMessage="1" showErrorMessage="1" sqref="G4">
      <formula1>$B$28:$B$41</formula1>
    </dataValidation>
    <dataValidation type="list" allowBlank="1" showInputMessage="1" showErrorMessage="1" sqref="G3">
      <formula1>$B$31:$B$44</formula1>
    </dataValidation>
  </dataValidations>
  <hyperlinks>
    <hyperlink ref="O19:Q19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6" tint="0.59999389629810485"/>
  </sheetPr>
  <dimension ref="A1:S67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57" customWidth="1"/>
    <col min="11" max="19" width="7" customWidth="1"/>
  </cols>
  <sheetData>
    <row r="1" spans="1:19" x14ac:dyDescent="0.25">
      <c r="A1" s="44" t="s">
        <v>235</v>
      </c>
      <c r="B1" s="347" t="str">
        <f>INDEX(Содержание!$B$3:$G$44,MATCH(A1,Содержание!$A$3:$A$44,0),1)</f>
        <v>Медианные оценки ожидаемой и воспринимаемой инфляции, г/г, %</v>
      </c>
      <c r="C1" s="348"/>
      <c r="D1" s="348"/>
      <c r="E1" s="348"/>
      <c r="F1" s="348"/>
      <c r="G1" s="348"/>
      <c r="H1" s="348"/>
      <c r="I1" s="348"/>
      <c r="J1" s="181"/>
      <c r="K1" s="53"/>
      <c r="L1" s="53"/>
    </row>
    <row r="2" spans="1:19" ht="60" customHeight="1" x14ac:dyDescent="0.25">
      <c r="A2" s="99" t="s">
        <v>30</v>
      </c>
      <c r="B2" s="22" t="s">
        <v>36</v>
      </c>
      <c r="C2" s="113" t="s">
        <v>75</v>
      </c>
      <c r="D2" s="113" t="s">
        <v>76</v>
      </c>
      <c r="E2" s="113" t="s">
        <v>52</v>
      </c>
      <c r="F2" s="360" t="s">
        <v>32</v>
      </c>
      <c r="G2" s="360"/>
      <c r="H2" s="360"/>
      <c r="I2" s="361"/>
    </row>
    <row r="3" spans="1:19" x14ac:dyDescent="0.25">
      <c r="A3" s="502">
        <v>2022</v>
      </c>
      <c r="B3" s="46">
        <v>1</v>
      </c>
      <c r="C3" s="97"/>
      <c r="D3" s="97"/>
      <c r="E3" s="97">
        <v>8.5</v>
      </c>
      <c r="F3" s="341" t="s">
        <v>51</v>
      </c>
      <c r="G3" s="341"/>
      <c r="H3" s="341"/>
      <c r="I3" s="342"/>
    </row>
    <row r="4" spans="1:19" x14ac:dyDescent="0.25">
      <c r="A4" s="503"/>
      <c r="B4" s="45">
        <v>2</v>
      </c>
      <c r="C4" s="97">
        <v>18.2</v>
      </c>
      <c r="D4" s="97">
        <v>9.6</v>
      </c>
      <c r="E4" s="97">
        <v>8.6999999999999993</v>
      </c>
      <c r="F4" s="341" t="s">
        <v>62</v>
      </c>
      <c r="G4" s="341"/>
      <c r="H4" s="341"/>
      <c r="I4" s="342"/>
    </row>
    <row r="5" spans="1:19" x14ac:dyDescent="0.25">
      <c r="A5" s="503"/>
      <c r="B5" s="45">
        <v>3</v>
      </c>
      <c r="C5" s="97">
        <v>19.2</v>
      </c>
      <c r="D5" s="97">
        <v>18.2</v>
      </c>
      <c r="E5" s="97">
        <v>12</v>
      </c>
    </row>
    <row r="6" spans="1:19" x14ac:dyDescent="0.25">
      <c r="A6" s="503"/>
      <c r="B6" s="45">
        <v>4</v>
      </c>
      <c r="C6" s="97">
        <v>21.2</v>
      </c>
      <c r="D6" s="97">
        <v>16.2</v>
      </c>
      <c r="E6" s="97">
        <v>13.2</v>
      </c>
    </row>
    <row r="7" spans="1:19" x14ac:dyDescent="0.25">
      <c r="A7" s="503"/>
      <c r="B7" s="45">
        <v>5</v>
      </c>
      <c r="C7" s="97">
        <v>21.3</v>
      </c>
      <c r="D7" s="97">
        <v>13.8</v>
      </c>
      <c r="E7" s="97">
        <v>14</v>
      </c>
    </row>
    <row r="8" spans="1:19" x14ac:dyDescent="0.25">
      <c r="A8" s="503"/>
      <c r="B8" s="45">
        <v>6</v>
      </c>
      <c r="C8" s="97">
        <v>21.4</v>
      </c>
      <c r="D8" s="97">
        <v>14.9</v>
      </c>
      <c r="E8" s="97">
        <v>14.5</v>
      </c>
    </row>
    <row r="9" spans="1:19" x14ac:dyDescent="0.25">
      <c r="A9" s="503"/>
      <c r="B9" s="45">
        <v>7</v>
      </c>
      <c r="C9" s="97">
        <v>21.5</v>
      </c>
      <c r="D9" s="97">
        <v>16.5</v>
      </c>
      <c r="E9" s="97">
        <v>15</v>
      </c>
    </row>
    <row r="10" spans="1:19" x14ac:dyDescent="0.25">
      <c r="A10" s="503"/>
      <c r="B10" s="45">
        <v>8</v>
      </c>
      <c r="C10" s="97">
        <v>21.6</v>
      </c>
      <c r="D10" s="97">
        <v>16.5</v>
      </c>
      <c r="E10" s="97">
        <v>16.100000000000001</v>
      </c>
    </row>
    <row r="11" spans="1:19" x14ac:dyDescent="0.25">
      <c r="A11" s="503"/>
      <c r="B11" s="45">
        <v>9</v>
      </c>
      <c r="C11" s="97">
        <v>21.6</v>
      </c>
      <c r="D11" s="97">
        <v>16.899999999999999</v>
      </c>
      <c r="E11" s="97">
        <v>17.7</v>
      </c>
    </row>
    <row r="12" spans="1:19" x14ac:dyDescent="0.25">
      <c r="A12" s="503"/>
      <c r="B12" s="45">
        <v>10</v>
      </c>
      <c r="C12" s="97">
        <v>22</v>
      </c>
      <c r="D12" s="97">
        <v>18.3</v>
      </c>
      <c r="E12" s="97">
        <v>18.8</v>
      </c>
    </row>
    <row r="13" spans="1:19" x14ac:dyDescent="0.25">
      <c r="A13" s="503"/>
      <c r="B13" s="45">
        <v>11</v>
      </c>
      <c r="C13" s="97">
        <v>22</v>
      </c>
      <c r="D13" s="97">
        <v>18.2</v>
      </c>
      <c r="E13" s="97">
        <v>19.600000000000001</v>
      </c>
    </row>
    <row r="14" spans="1:19" x14ac:dyDescent="0.25">
      <c r="A14" s="503"/>
      <c r="B14" s="45">
        <v>12</v>
      </c>
      <c r="C14" s="97">
        <v>22.1</v>
      </c>
      <c r="D14" s="97">
        <v>21.3</v>
      </c>
      <c r="E14" s="97">
        <v>20.3</v>
      </c>
    </row>
    <row r="15" spans="1:19" x14ac:dyDescent="0.25">
      <c r="A15" s="500">
        <v>2023</v>
      </c>
      <c r="B15" s="46">
        <v>1</v>
      </c>
      <c r="C15" s="97">
        <v>21.7</v>
      </c>
      <c r="D15" s="97">
        <v>17.3</v>
      </c>
      <c r="E15" s="97">
        <v>20.7</v>
      </c>
    </row>
    <row r="16" spans="1:19" x14ac:dyDescent="0.25">
      <c r="A16" s="501"/>
      <c r="B16" s="45">
        <v>2</v>
      </c>
      <c r="C16" s="97">
        <v>21.2</v>
      </c>
      <c r="D16" s="97">
        <v>14.2</v>
      </c>
      <c r="E16" s="97">
        <v>21.3</v>
      </c>
      <c r="P16" s="331" t="s">
        <v>0</v>
      </c>
      <c r="Q16" s="331"/>
      <c r="R16" s="331"/>
      <c r="S16" s="331"/>
    </row>
    <row r="17" spans="1:10" x14ac:dyDescent="0.25">
      <c r="A17" s="501"/>
      <c r="B17" s="45">
        <v>3</v>
      </c>
      <c r="C17" s="97">
        <v>21.2</v>
      </c>
      <c r="D17" s="97">
        <v>16.5</v>
      </c>
      <c r="E17" s="97">
        <v>18.100000000000001</v>
      </c>
    </row>
    <row r="18" spans="1:10" x14ac:dyDescent="0.25">
      <c r="A18" s="501"/>
      <c r="B18" s="45">
        <v>4</v>
      </c>
      <c r="C18" s="97">
        <v>19.3</v>
      </c>
      <c r="D18" s="97">
        <v>16.7</v>
      </c>
      <c r="E18" s="97">
        <v>16.8</v>
      </c>
    </row>
    <row r="19" spans="1:10" x14ac:dyDescent="0.25">
      <c r="A19" s="501"/>
      <c r="B19" s="45">
        <v>5</v>
      </c>
      <c r="C19" s="97">
        <v>21.1</v>
      </c>
      <c r="D19" s="97">
        <v>17</v>
      </c>
      <c r="E19" s="97">
        <v>15.9</v>
      </c>
    </row>
    <row r="20" spans="1:10" x14ac:dyDescent="0.25">
      <c r="A20" s="501"/>
      <c r="B20" s="45">
        <v>6</v>
      </c>
      <c r="C20" s="97">
        <v>18.8</v>
      </c>
      <c r="D20" s="97">
        <v>17.2</v>
      </c>
      <c r="E20" s="97">
        <v>14.6</v>
      </c>
    </row>
    <row r="21" spans="1:10" x14ac:dyDescent="0.25">
      <c r="A21" s="501"/>
      <c r="B21" s="45">
        <v>7</v>
      </c>
      <c r="C21" s="97">
        <v>18.600000000000001</v>
      </c>
      <c r="D21" s="97">
        <v>16.899999999999999</v>
      </c>
      <c r="E21" s="97">
        <v>14</v>
      </c>
      <c r="J21" s="435"/>
    </row>
    <row r="22" spans="1:10" x14ac:dyDescent="0.25">
      <c r="A22" s="501"/>
      <c r="B22" s="45">
        <v>8</v>
      </c>
      <c r="C22" s="97">
        <v>18.2</v>
      </c>
      <c r="D22" s="97">
        <v>16.399999999999999</v>
      </c>
      <c r="E22" s="97">
        <v>13.1</v>
      </c>
      <c r="J22" s="435"/>
    </row>
    <row r="23" spans="1:10" x14ac:dyDescent="0.25">
      <c r="A23" s="501"/>
      <c r="B23" s="45">
        <v>9</v>
      </c>
      <c r="C23" s="97">
        <v>17.8</v>
      </c>
      <c r="D23" s="97">
        <v>17</v>
      </c>
      <c r="E23" s="97">
        <v>11.8</v>
      </c>
    </row>
    <row r="24" spans="1:10" x14ac:dyDescent="0.25">
      <c r="A24" s="501"/>
      <c r="B24" s="45">
        <v>10</v>
      </c>
      <c r="C24" s="97">
        <v>18.7</v>
      </c>
      <c r="D24" s="97">
        <v>18</v>
      </c>
      <c r="E24" s="97">
        <v>10.8</v>
      </c>
      <c r="J24" s="435"/>
    </row>
    <row r="25" spans="1:10" x14ac:dyDescent="0.25">
      <c r="A25" s="501"/>
      <c r="B25" s="45">
        <v>11</v>
      </c>
      <c r="C25" s="97">
        <v>16.7</v>
      </c>
      <c r="D25" s="97">
        <v>16.8</v>
      </c>
      <c r="E25" s="97">
        <v>10.3</v>
      </c>
      <c r="J25" s="435"/>
    </row>
    <row r="26" spans="1:10" x14ac:dyDescent="0.25">
      <c r="A26" s="501"/>
      <c r="B26" s="45">
        <v>12</v>
      </c>
      <c r="C26" s="97">
        <v>18.2</v>
      </c>
      <c r="D26" s="97">
        <v>16.399999999999999</v>
      </c>
      <c r="E26" s="97">
        <v>9.8000000000000007</v>
      </c>
      <c r="J26" s="435"/>
    </row>
    <row r="27" spans="1:10" x14ac:dyDescent="0.25">
      <c r="A27" s="497">
        <v>2024</v>
      </c>
      <c r="B27" s="46">
        <v>1</v>
      </c>
      <c r="C27" s="97">
        <v>16.600000000000001</v>
      </c>
      <c r="D27" s="97">
        <v>14.4</v>
      </c>
      <c r="E27" s="97">
        <v>9.5</v>
      </c>
    </row>
    <row r="28" spans="1:10" ht="15" customHeight="1" x14ac:dyDescent="0.25">
      <c r="A28" s="497"/>
      <c r="B28" s="45">
        <v>2</v>
      </c>
      <c r="C28" s="97">
        <v>16.304147465437786</v>
      </c>
      <c r="D28" s="97">
        <v>14.587786259541984</v>
      </c>
      <c r="E28" s="97">
        <v>9.3000000000000007</v>
      </c>
      <c r="J28" s="435"/>
    </row>
    <row r="29" spans="1:10" x14ac:dyDescent="0.25">
      <c r="A29" s="497"/>
      <c r="B29" s="45">
        <v>3</v>
      </c>
      <c r="C29" s="97">
        <v>14.615720524017467</v>
      </c>
      <c r="D29" s="97">
        <v>14.227272727272727</v>
      </c>
      <c r="E29" s="97">
        <v>9.1</v>
      </c>
      <c r="J29" s="435"/>
    </row>
    <row r="30" spans="1:10" x14ac:dyDescent="0.25">
      <c r="A30" s="497"/>
      <c r="B30" s="45">
        <v>4</v>
      </c>
      <c r="C30" s="97">
        <v>16.28688524590164</v>
      </c>
      <c r="D30" s="97">
        <v>16.124293785310737</v>
      </c>
      <c r="E30" s="97">
        <v>8.6999999999999993</v>
      </c>
      <c r="J30" s="435"/>
    </row>
    <row r="31" spans="1:10" x14ac:dyDescent="0.25">
      <c r="A31" s="497"/>
      <c r="B31" s="45">
        <v>5</v>
      </c>
      <c r="C31" s="97">
        <v>14.219512195121952</v>
      </c>
      <c r="D31" s="97">
        <v>12.707317073170731</v>
      </c>
      <c r="E31" s="216">
        <v>8.4819999999999993</v>
      </c>
    </row>
    <row r="32" spans="1:10" s="125" customFormat="1" x14ac:dyDescent="0.25">
      <c r="A32" s="497"/>
      <c r="B32" s="45">
        <v>6</v>
      </c>
      <c r="C32" s="97">
        <v>13.4</v>
      </c>
      <c r="D32" s="97">
        <v>13.340136054421768</v>
      </c>
      <c r="E32" s="216">
        <v>8.3659999999999997</v>
      </c>
      <c r="J32" s="57"/>
    </row>
    <row r="33" spans="1:10" s="125" customFormat="1" x14ac:dyDescent="0.25">
      <c r="A33" s="497"/>
      <c r="B33" s="45">
        <v>7</v>
      </c>
      <c r="C33" s="97">
        <v>13.2</v>
      </c>
      <c r="D33" s="97">
        <v>13.4</v>
      </c>
      <c r="E33" s="216">
        <v>8.5589999999999993</v>
      </c>
      <c r="J33" s="57"/>
    </row>
    <row r="34" spans="1:10" s="125" customFormat="1" x14ac:dyDescent="0.25">
      <c r="J34" s="57"/>
    </row>
    <row r="36" spans="1:10" ht="30.75" customHeight="1" x14ac:dyDescent="0.25">
      <c r="B36" s="499" t="s">
        <v>71</v>
      </c>
      <c r="C36" s="499"/>
      <c r="D36" s="499"/>
      <c r="E36" s="499"/>
      <c r="F36" s="499"/>
      <c r="G36" s="499"/>
      <c r="H36" s="499"/>
      <c r="I36" s="499"/>
    </row>
    <row r="67" spans="6:19" ht="37.5" customHeight="1" x14ac:dyDescent="0.25">
      <c r="F67" s="91"/>
      <c r="G67" s="91"/>
      <c r="H67" s="91"/>
      <c r="I67" s="91"/>
      <c r="K67" s="55"/>
      <c r="L67" s="55"/>
      <c r="M67" s="55"/>
      <c r="N67" s="55"/>
      <c r="O67" s="55"/>
      <c r="P67" s="55"/>
      <c r="Q67" s="55"/>
      <c r="R67" s="55"/>
      <c r="S67" s="55"/>
    </row>
  </sheetData>
  <mergeCells count="12">
    <mergeCell ref="B1:I1"/>
    <mergeCell ref="F2:I2"/>
    <mergeCell ref="A3:A14"/>
    <mergeCell ref="F3:I3"/>
    <mergeCell ref="F4:I4"/>
    <mergeCell ref="B36:I36"/>
    <mergeCell ref="J28:J30"/>
    <mergeCell ref="A15:A26"/>
    <mergeCell ref="P16:S16"/>
    <mergeCell ref="J21:J22"/>
    <mergeCell ref="J24:J26"/>
    <mergeCell ref="A27:A33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F3:F4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67" t="s">
        <v>2</v>
      </c>
      <c r="B1" s="343" t="str">
        <f>INDEX(Содержание!$B$3:$G$44,MATCH(A1,Содержание!$A$3:$A$44,0),1)</f>
        <v>Сценарии по цене на нефть Brent, долл. США за баррель</v>
      </c>
      <c r="C1" s="344"/>
      <c r="D1" s="344"/>
      <c r="E1" s="344"/>
      <c r="F1" s="344"/>
      <c r="G1" s="344"/>
      <c r="H1" s="344"/>
      <c r="I1" s="344"/>
      <c r="J1" s="344"/>
      <c r="K1" s="344"/>
      <c r="L1" s="125"/>
      <c r="M1" s="125"/>
      <c r="N1" s="125"/>
      <c r="O1" s="125"/>
      <c r="P1" s="125"/>
      <c r="Q1" s="125"/>
      <c r="R1" s="125"/>
      <c r="S1" s="125"/>
    </row>
    <row r="2" spans="1:19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125"/>
      <c r="M2" s="125"/>
      <c r="N2" s="125"/>
      <c r="O2" s="125"/>
      <c r="P2" s="125"/>
      <c r="Q2" s="125"/>
      <c r="R2" s="125"/>
      <c r="S2" s="125"/>
    </row>
    <row r="3" spans="1:19" ht="23.2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125"/>
      <c r="M3" s="125"/>
      <c r="N3" s="125"/>
      <c r="O3" s="125"/>
      <c r="P3" s="125"/>
      <c r="Q3" s="125"/>
      <c r="R3" s="125"/>
      <c r="S3" s="125"/>
    </row>
    <row r="4" spans="1:19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125"/>
      <c r="M4" s="125"/>
      <c r="N4" s="125"/>
      <c r="O4" s="125"/>
      <c r="P4" s="125"/>
      <c r="Q4" s="125"/>
      <c r="R4" s="125"/>
      <c r="S4" s="125"/>
    </row>
    <row r="5" spans="1:19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125"/>
      <c r="M5" s="125"/>
      <c r="N5" s="125"/>
      <c r="O5" s="125"/>
      <c r="P5" s="125"/>
      <c r="Q5" s="125"/>
      <c r="R5" s="125"/>
      <c r="S5" s="125"/>
    </row>
    <row r="6" spans="1:19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125"/>
      <c r="M6" s="125"/>
      <c r="N6" s="125"/>
      <c r="O6" s="125"/>
      <c r="P6" s="125"/>
      <c r="Q6" s="125"/>
      <c r="R6" s="125"/>
      <c r="S6" s="125"/>
    </row>
    <row r="7" spans="1:19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125"/>
      <c r="M7" s="125"/>
      <c r="N7" s="125"/>
      <c r="O7" s="125"/>
      <c r="P7" s="125"/>
      <c r="Q7" s="125"/>
      <c r="R7" s="125"/>
      <c r="S7" s="125"/>
    </row>
    <row r="8" spans="1:19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125"/>
      <c r="M8" s="125"/>
      <c r="N8" s="125"/>
      <c r="O8" s="125"/>
      <c r="P8" s="125"/>
      <c r="Q8" s="125"/>
      <c r="R8" s="125"/>
      <c r="S8" s="125"/>
    </row>
    <row r="9" spans="1:19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125"/>
      <c r="M9" s="125"/>
      <c r="N9" s="125"/>
      <c r="O9" s="125"/>
      <c r="P9" s="125"/>
      <c r="Q9" s="125"/>
      <c r="R9" s="125"/>
      <c r="S9" s="125"/>
    </row>
    <row r="10" spans="1:19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125"/>
      <c r="M10" s="125"/>
      <c r="N10" s="125"/>
      <c r="O10" s="125"/>
      <c r="P10" s="125"/>
      <c r="Q10" s="125"/>
      <c r="R10" s="125"/>
      <c r="S10" s="125"/>
    </row>
    <row r="11" spans="1:19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125"/>
      <c r="M11" s="125"/>
      <c r="N11" s="125"/>
      <c r="O11" s="125"/>
      <c r="P11" s="125"/>
      <c r="Q11" s="125"/>
      <c r="R11" s="125"/>
      <c r="S11" s="125"/>
    </row>
    <row r="12" spans="1:19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125"/>
      <c r="M12" s="125"/>
      <c r="N12" s="125"/>
      <c r="O12" s="125"/>
      <c r="P12" s="125"/>
      <c r="Q12" s="125"/>
      <c r="R12" s="125"/>
      <c r="S12" s="125"/>
    </row>
    <row r="13" spans="1:19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125"/>
      <c r="M13" s="125"/>
      <c r="N13" s="125"/>
      <c r="O13" s="125"/>
      <c r="P13" s="125"/>
      <c r="Q13" s="125"/>
      <c r="R13" s="125"/>
      <c r="S13" s="125"/>
    </row>
    <row r="14" spans="1:19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125"/>
      <c r="M14" s="125"/>
      <c r="N14" s="125"/>
      <c r="O14" s="125"/>
      <c r="P14" s="125"/>
      <c r="Q14" s="125"/>
      <c r="R14" s="125"/>
      <c r="S14" s="125"/>
    </row>
    <row r="15" spans="1:19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125"/>
      <c r="M15" s="125"/>
      <c r="N15" s="125"/>
      <c r="O15" s="125"/>
      <c r="P15" s="125"/>
      <c r="Q15" s="125"/>
      <c r="R15" s="125"/>
      <c r="S15" s="125"/>
    </row>
    <row r="16" spans="1:19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125"/>
      <c r="M16" s="125"/>
      <c r="N16" s="125"/>
      <c r="O16" s="125"/>
      <c r="P16" s="125"/>
      <c r="Q16" s="125"/>
      <c r="R16" s="125"/>
      <c r="S16" s="125"/>
    </row>
    <row r="17" spans="1:20" ht="15" customHeight="1" x14ac:dyDescent="0.25">
      <c r="A17" s="59"/>
      <c r="B17" s="59"/>
      <c r="C17" s="59"/>
      <c r="D17" s="59"/>
      <c r="E17" s="59"/>
      <c r="F17" s="59"/>
      <c r="G17" s="59"/>
      <c r="H17" s="336" t="s">
        <v>32</v>
      </c>
      <c r="I17" s="336"/>
      <c r="J17" s="336"/>
      <c r="K17" s="336"/>
      <c r="L17" s="59"/>
      <c r="M17" s="125"/>
      <c r="N17" s="125"/>
      <c r="O17" s="125"/>
      <c r="P17" s="125"/>
      <c r="Q17" s="125"/>
      <c r="R17" s="125"/>
      <c r="S17" s="125"/>
      <c r="T17" s="125"/>
    </row>
    <row r="18" spans="1:20" ht="21.75" customHeight="1" x14ac:dyDescent="0.25">
      <c r="A18" s="59"/>
      <c r="B18" s="59"/>
      <c r="C18" s="59"/>
      <c r="D18" s="59"/>
      <c r="E18" s="59"/>
      <c r="F18" s="59"/>
      <c r="G18" s="59"/>
      <c r="H18" s="340" t="s">
        <v>108</v>
      </c>
      <c r="I18" s="341"/>
      <c r="J18" s="341"/>
      <c r="K18" s="342"/>
      <c r="L18" s="59"/>
      <c r="M18" s="125"/>
      <c r="N18" s="125"/>
      <c r="O18" s="125"/>
      <c r="P18" s="125"/>
      <c r="Q18" s="125"/>
      <c r="R18" s="125"/>
      <c r="S18" s="125"/>
      <c r="T18" s="125"/>
    </row>
    <row r="19" spans="1:20" s="125" customFormat="1" x14ac:dyDescent="0.25">
      <c r="A19" s="59"/>
      <c r="B19" s="59"/>
      <c r="C19" s="59"/>
      <c r="D19" s="59"/>
      <c r="E19" s="59"/>
      <c r="F19" s="59"/>
      <c r="G19" s="59"/>
      <c r="H19" s="331" t="s">
        <v>0</v>
      </c>
      <c r="I19" s="331"/>
      <c r="J19" s="331"/>
      <c r="K19" s="331"/>
      <c r="L19" s="59"/>
    </row>
    <row r="20" spans="1:20" x14ac:dyDescent="0.25">
      <c r="J20" s="21"/>
    </row>
    <row r="21" spans="1:20" x14ac:dyDescent="0.25">
      <c r="A21" s="20"/>
      <c r="B21" s="20"/>
      <c r="C21" s="20"/>
      <c r="R21" s="5"/>
    </row>
    <row r="22" spans="1:20" x14ac:dyDescent="0.25">
      <c r="A22" s="20">
        <v>2017</v>
      </c>
      <c r="B22" s="20">
        <v>1</v>
      </c>
      <c r="C22" s="20"/>
      <c r="D22" s="18"/>
      <c r="E22" s="17"/>
      <c r="R22" s="5"/>
    </row>
    <row r="23" spans="1:20" x14ac:dyDescent="0.25">
      <c r="A23" s="20"/>
      <c r="B23" s="20">
        <v>2</v>
      </c>
      <c r="C23" s="20"/>
      <c r="D23" s="18"/>
      <c r="E23" s="17"/>
      <c r="R23" s="5"/>
    </row>
    <row r="24" spans="1:20" x14ac:dyDescent="0.25">
      <c r="A24" s="20"/>
      <c r="B24" s="20">
        <v>3</v>
      </c>
      <c r="C24" s="20"/>
      <c r="D24" s="18"/>
      <c r="E24" s="17"/>
      <c r="R24" s="5"/>
    </row>
    <row r="25" spans="1:20" x14ac:dyDescent="0.25">
      <c r="A25" s="20"/>
      <c r="B25" s="20">
        <v>4</v>
      </c>
      <c r="C25" s="20"/>
      <c r="D25" s="18"/>
      <c r="E25" s="17"/>
      <c r="R25" s="5"/>
      <c r="T25" s="14"/>
    </row>
    <row r="26" spans="1:20" x14ac:dyDescent="0.25">
      <c r="A26" s="20">
        <v>2018</v>
      </c>
      <c r="B26" s="20">
        <v>1</v>
      </c>
      <c r="C26" s="20"/>
      <c r="D26" s="18"/>
      <c r="E26" s="17"/>
      <c r="R26" s="5"/>
    </row>
    <row r="27" spans="1:20" x14ac:dyDescent="0.25">
      <c r="A27" s="20"/>
      <c r="B27" s="20">
        <v>2</v>
      </c>
      <c r="C27" s="20"/>
      <c r="D27" s="18"/>
      <c r="E27" s="17"/>
      <c r="R27" s="5"/>
    </row>
    <row r="28" spans="1:20" x14ac:dyDescent="0.25">
      <c r="A28" s="20"/>
      <c r="B28" s="20">
        <v>3</v>
      </c>
      <c r="C28" s="20"/>
      <c r="D28" s="18"/>
      <c r="E28" s="17"/>
      <c r="R28" s="5"/>
    </row>
    <row r="29" spans="1:20" x14ac:dyDescent="0.25">
      <c r="A29" s="20"/>
      <c r="B29" s="20">
        <v>4</v>
      </c>
      <c r="C29" s="20"/>
      <c r="D29" s="18"/>
      <c r="E29" s="17"/>
      <c r="R29" s="5"/>
      <c r="S29" s="54"/>
      <c r="T29" s="54"/>
    </row>
    <row r="30" spans="1:20" x14ac:dyDescent="0.25">
      <c r="A30" s="20">
        <v>2019</v>
      </c>
      <c r="B30" s="20">
        <v>1</v>
      </c>
      <c r="C30" s="20"/>
      <c r="D30" s="18"/>
      <c r="E30" s="17"/>
      <c r="J30" s="2"/>
      <c r="R30" s="5"/>
      <c r="S30" s="54"/>
      <c r="T30" s="54"/>
    </row>
    <row r="31" spans="1:20" x14ac:dyDescent="0.25">
      <c r="A31" s="20"/>
      <c r="B31" s="20">
        <v>2</v>
      </c>
      <c r="C31" s="20"/>
      <c r="D31" s="18"/>
      <c r="E31" s="17"/>
      <c r="J31" s="2"/>
      <c r="S31" s="54"/>
      <c r="T31" s="54"/>
    </row>
    <row r="32" spans="1:20" x14ac:dyDescent="0.25">
      <c r="A32" s="20"/>
      <c r="B32" s="20">
        <v>3</v>
      </c>
      <c r="C32" s="20"/>
      <c r="D32" s="18"/>
      <c r="E32" s="17"/>
      <c r="J32" s="2"/>
      <c r="S32" s="54"/>
      <c r="T32" s="54"/>
    </row>
    <row r="33" spans="1:20" x14ac:dyDescent="0.25">
      <c r="A33" s="20"/>
      <c r="B33" s="20">
        <v>4</v>
      </c>
      <c r="C33" s="20"/>
      <c r="D33" s="18"/>
      <c r="E33" s="17"/>
      <c r="J33" s="2"/>
      <c r="S33" s="54"/>
      <c r="T33" s="54"/>
    </row>
    <row r="34" spans="1:20" x14ac:dyDescent="0.25">
      <c r="A34" s="20">
        <v>2020</v>
      </c>
      <c r="B34" s="20">
        <v>1</v>
      </c>
      <c r="C34" s="20"/>
      <c r="D34" s="18"/>
      <c r="E34" s="17"/>
      <c r="J34" s="2"/>
      <c r="S34" s="54"/>
      <c r="T34" s="54"/>
    </row>
    <row r="35" spans="1:20" x14ac:dyDescent="0.25">
      <c r="A35" s="20"/>
      <c r="B35" s="20">
        <v>2</v>
      </c>
      <c r="C35" s="20"/>
      <c r="D35" s="18"/>
      <c r="E35" s="17"/>
      <c r="J35" s="2"/>
    </row>
    <row r="36" spans="1:20" x14ac:dyDescent="0.25">
      <c r="A36" s="20"/>
      <c r="B36" s="20">
        <v>3</v>
      </c>
      <c r="C36" s="20"/>
      <c r="D36" s="18"/>
      <c r="E36" s="17"/>
      <c r="J36" s="2"/>
    </row>
    <row r="37" spans="1:20" x14ac:dyDescent="0.25">
      <c r="A37" s="20"/>
      <c r="B37" s="20">
        <v>4</v>
      </c>
      <c r="C37" s="20"/>
      <c r="D37" s="20"/>
      <c r="E37" s="20"/>
      <c r="J37" s="2"/>
    </row>
    <row r="38" spans="1:20" x14ac:dyDescent="0.25">
      <c r="A38" s="20">
        <v>2021</v>
      </c>
      <c r="B38" s="20">
        <v>1</v>
      </c>
      <c r="C38" s="20"/>
      <c r="D38" s="20"/>
      <c r="E38" s="20"/>
      <c r="F38" s="6"/>
      <c r="J38" s="2"/>
    </row>
    <row r="39" spans="1:20" x14ac:dyDescent="0.25">
      <c r="A39" s="20"/>
      <c r="B39" s="20">
        <v>2</v>
      </c>
      <c r="C39" s="20"/>
      <c r="D39" s="20"/>
      <c r="E39" s="20"/>
      <c r="F39" s="6"/>
      <c r="J39" s="2"/>
    </row>
    <row r="40" spans="1:20" x14ac:dyDescent="0.25">
      <c r="A40" s="20"/>
      <c r="B40" s="20">
        <v>3</v>
      </c>
      <c r="C40" s="20"/>
      <c r="D40" s="20">
        <v>3500</v>
      </c>
      <c r="E40" s="20"/>
      <c r="F40" s="6"/>
      <c r="J40" s="2"/>
    </row>
    <row r="41" spans="1:20" x14ac:dyDescent="0.25">
      <c r="A41" s="20"/>
      <c r="B41" s="20">
        <v>4</v>
      </c>
      <c r="C41" s="48"/>
      <c r="D41" s="20">
        <v>3500</v>
      </c>
      <c r="E41" s="48"/>
      <c r="F41" s="6"/>
      <c r="J41" s="2"/>
    </row>
    <row r="42" spans="1:20" x14ac:dyDescent="0.25">
      <c r="A42" s="20">
        <v>2022</v>
      </c>
      <c r="B42" s="20">
        <v>1</v>
      </c>
      <c r="C42" s="20"/>
      <c r="D42" s="20">
        <v>3500</v>
      </c>
      <c r="E42" s="20"/>
      <c r="F42" s="6"/>
      <c r="J42" s="2"/>
    </row>
    <row r="43" spans="1:20" x14ac:dyDescent="0.25">
      <c r="A43" s="20"/>
      <c r="B43" s="20">
        <v>2</v>
      </c>
      <c r="C43" s="20"/>
      <c r="D43" s="20">
        <v>3500</v>
      </c>
      <c r="E43" s="20"/>
      <c r="F43" s="6"/>
      <c r="J43" s="2"/>
    </row>
    <row r="44" spans="1:20" x14ac:dyDescent="0.25">
      <c r="A44" s="20"/>
      <c r="B44" s="20">
        <v>3</v>
      </c>
      <c r="C44" s="20">
        <v>2800</v>
      </c>
      <c r="D44" s="20">
        <v>3500</v>
      </c>
      <c r="E44" s="20"/>
      <c r="F44" s="6"/>
      <c r="J44" s="2"/>
    </row>
    <row r="45" spans="1:20" x14ac:dyDescent="0.25">
      <c r="A45" s="20"/>
      <c r="B45" s="20">
        <v>4</v>
      </c>
      <c r="C45" s="20">
        <v>2800</v>
      </c>
      <c r="D45" s="20">
        <v>3500</v>
      </c>
      <c r="E45" s="20"/>
      <c r="F45" s="20"/>
      <c r="J45" s="2"/>
    </row>
    <row r="46" spans="1:20" x14ac:dyDescent="0.25">
      <c r="A46" s="20">
        <v>2023</v>
      </c>
      <c r="B46" s="20">
        <v>1</v>
      </c>
      <c r="C46" s="20">
        <v>2800</v>
      </c>
      <c r="D46" s="20"/>
      <c r="E46" s="20"/>
      <c r="F46" s="20"/>
      <c r="J46" s="2"/>
    </row>
    <row r="47" spans="1:20" x14ac:dyDescent="0.25">
      <c r="A47" s="20"/>
      <c r="B47" s="20">
        <v>2</v>
      </c>
      <c r="C47" s="20">
        <v>2800</v>
      </c>
      <c r="D47" s="20"/>
      <c r="E47" s="20"/>
      <c r="F47" s="20"/>
      <c r="J47" s="2"/>
    </row>
    <row r="48" spans="1:20" x14ac:dyDescent="0.25">
      <c r="A48" s="20"/>
      <c r="B48" s="20">
        <v>3</v>
      </c>
      <c r="C48" s="20">
        <v>2800</v>
      </c>
      <c r="D48" s="20"/>
      <c r="E48" s="20"/>
      <c r="F48" s="20"/>
      <c r="J48" s="2"/>
    </row>
    <row r="49" spans="1:6" x14ac:dyDescent="0.25">
      <c r="A49" s="20"/>
      <c r="B49" s="20">
        <v>4</v>
      </c>
      <c r="C49" s="20">
        <v>2800</v>
      </c>
      <c r="D49" s="20"/>
      <c r="E49" s="20"/>
      <c r="F49" s="48"/>
    </row>
    <row r="50" spans="1:6" x14ac:dyDescent="0.25">
      <c r="A50" s="20"/>
      <c r="B50" s="20"/>
      <c r="C50" s="20">
        <v>2800</v>
      </c>
      <c r="D50" s="20">
        <v>3500</v>
      </c>
      <c r="E50" s="20"/>
      <c r="F50" s="48"/>
    </row>
    <row r="51" spans="1:6" x14ac:dyDescent="0.25">
      <c r="A51" s="17"/>
      <c r="B51" s="17"/>
      <c r="C51" s="20">
        <v>2800</v>
      </c>
      <c r="D51" s="20">
        <v>3500</v>
      </c>
      <c r="E51" s="20"/>
      <c r="F51" s="48"/>
    </row>
    <row r="52" spans="1:6" x14ac:dyDescent="0.25">
      <c r="A52" s="17"/>
      <c r="B52" s="17"/>
      <c r="C52" s="20">
        <v>2800</v>
      </c>
      <c r="D52" s="20">
        <v>3500</v>
      </c>
      <c r="E52" s="20"/>
      <c r="F52" s="48"/>
    </row>
    <row r="53" spans="1:6" x14ac:dyDescent="0.25">
      <c r="A53" s="17"/>
      <c r="B53" s="17"/>
      <c r="C53" s="20">
        <v>2800</v>
      </c>
      <c r="D53" s="20">
        <v>3500</v>
      </c>
      <c r="E53" s="20"/>
      <c r="F53" s="48"/>
    </row>
    <row r="54" spans="1:6" x14ac:dyDescent="0.25">
      <c r="A54" s="17"/>
      <c r="B54" s="17"/>
      <c r="C54" s="20">
        <v>2800</v>
      </c>
      <c r="D54" s="20">
        <v>3500</v>
      </c>
      <c r="E54" s="20"/>
      <c r="F54" s="48"/>
    </row>
    <row r="55" spans="1:6" x14ac:dyDescent="0.25">
      <c r="A55" s="17"/>
      <c r="B55" s="17"/>
      <c r="C55" s="20">
        <v>2800</v>
      </c>
      <c r="D55" s="20">
        <v>3500</v>
      </c>
      <c r="E55" s="20"/>
      <c r="F55" s="48"/>
    </row>
    <row r="56" spans="1:6" x14ac:dyDescent="0.25">
      <c r="A56" s="17"/>
      <c r="B56" s="17"/>
      <c r="C56" s="20">
        <v>2800</v>
      </c>
      <c r="D56" s="20">
        <v>3500</v>
      </c>
      <c r="E56" s="20"/>
      <c r="F56" s="48"/>
    </row>
    <row r="57" spans="1:6" x14ac:dyDescent="0.25">
      <c r="A57" s="17"/>
      <c r="B57" s="17"/>
      <c r="C57" s="20"/>
      <c r="D57" s="20"/>
      <c r="E57" s="20"/>
      <c r="F57" s="48"/>
    </row>
    <row r="58" spans="1:6" x14ac:dyDescent="0.25">
      <c r="A58" s="17"/>
      <c r="B58" s="17"/>
      <c r="C58" s="20"/>
      <c r="D58" s="20"/>
      <c r="E58" s="20"/>
      <c r="F58" s="48"/>
    </row>
    <row r="59" spans="1:6" x14ac:dyDescent="0.25">
      <c r="A59" s="17"/>
      <c r="B59" s="17"/>
      <c r="C59" s="17"/>
      <c r="D59" s="17"/>
      <c r="E59" s="17"/>
      <c r="F59" s="48"/>
    </row>
    <row r="60" spans="1:6" x14ac:dyDescent="0.25">
      <c r="A60" s="17"/>
      <c r="B60" s="17"/>
      <c r="C60" s="17"/>
      <c r="D60" s="17"/>
      <c r="E60" s="17"/>
      <c r="F60" s="6"/>
    </row>
    <row r="61" spans="1:6" x14ac:dyDescent="0.25">
      <c r="A61" s="17"/>
      <c r="B61" s="17"/>
      <c r="C61" s="17"/>
      <c r="D61" s="17"/>
      <c r="E61" s="17"/>
      <c r="F61" s="6"/>
    </row>
    <row r="62" spans="1:6" x14ac:dyDescent="0.25">
      <c r="A62" s="17"/>
      <c r="B62" s="17"/>
      <c r="C62" s="17"/>
      <c r="D62" s="17"/>
      <c r="E62" s="17"/>
    </row>
    <row r="63" spans="1:6" x14ac:dyDescent="0.25">
      <c r="A63" s="17"/>
      <c r="B63" s="17"/>
      <c r="C63" s="17"/>
      <c r="D63" s="17"/>
      <c r="E63" s="17"/>
    </row>
    <row r="64" spans="1:6" x14ac:dyDescent="0.25">
      <c r="A64" s="17"/>
      <c r="B64" s="17"/>
      <c r="C64" s="17"/>
      <c r="D64" s="17"/>
      <c r="E64" s="17"/>
    </row>
    <row r="65" spans="1:5" x14ac:dyDescent="0.25">
      <c r="A65" s="17"/>
      <c r="B65" s="17"/>
      <c r="C65" s="17"/>
      <c r="D65" s="17"/>
      <c r="E65" s="17"/>
    </row>
    <row r="66" spans="1:5" x14ac:dyDescent="0.25">
      <c r="A66" s="17"/>
      <c r="B66" s="17"/>
      <c r="C66" s="17"/>
      <c r="D66" s="17"/>
      <c r="E66" s="17"/>
    </row>
    <row r="67" spans="1:5" x14ac:dyDescent="0.25">
      <c r="A67" s="17"/>
      <c r="B67" s="17"/>
      <c r="C67" s="17"/>
      <c r="D67" s="17"/>
      <c r="E67" s="17"/>
    </row>
    <row r="68" spans="1:5" x14ac:dyDescent="0.25">
      <c r="A68" s="17"/>
      <c r="B68" s="17"/>
      <c r="C68" s="17"/>
      <c r="D68" s="17"/>
      <c r="E68" s="17"/>
    </row>
    <row r="69" spans="1:5" x14ac:dyDescent="0.25">
      <c r="A69" s="17"/>
      <c r="B69" s="17"/>
      <c r="C69" s="17"/>
      <c r="D69" s="17"/>
      <c r="E69" s="17"/>
    </row>
    <row r="70" spans="1:5" x14ac:dyDescent="0.25">
      <c r="A70" s="17"/>
      <c r="B70" s="17"/>
      <c r="C70" s="17"/>
      <c r="D70" s="17"/>
      <c r="E70" s="17"/>
    </row>
    <row r="71" spans="1:5" x14ac:dyDescent="0.25">
      <c r="A71" s="17"/>
      <c r="B71" s="17"/>
      <c r="C71" s="17"/>
      <c r="D71" s="17"/>
      <c r="E71" s="17"/>
    </row>
    <row r="72" spans="1:5" x14ac:dyDescent="0.25">
      <c r="A72" s="17"/>
      <c r="B72" s="17"/>
      <c r="C72" s="17"/>
      <c r="D72" s="17"/>
      <c r="E72" s="17"/>
    </row>
    <row r="73" spans="1:5" x14ac:dyDescent="0.25">
      <c r="A73" s="17"/>
      <c r="B73" s="17"/>
      <c r="C73" s="17"/>
      <c r="D73" s="17"/>
      <c r="E73" s="17"/>
    </row>
    <row r="74" spans="1:5" x14ac:dyDescent="0.25">
      <c r="A74" s="17"/>
      <c r="B74" s="17"/>
      <c r="C74" s="17"/>
      <c r="D74" s="17"/>
      <c r="E74" s="17"/>
    </row>
    <row r="75" spans="1:5" x14ac:dyDescent="0.25">
      <c r="A75" s="17"/>
      <c r="B75" s="17"/>
      <c r="C75" s="17"/>
      <c r="D75" s="17"/>
      <c r="E75" s="17"/>
    </row>
    <row r="76" spans="1:5" x14ac:dyDescent="0.25">
      <c r="A76" s="17"/>
      <c r="B76" s="17"/>
      <c r="C76" s="17"/>
      <c r="D76" s="17"/>
      <c r="E76" s="17"/>
    </row>
    <row r="77" spans="1:5" x14ac:dyDescent="0.25">
      <c r="A77" s="17"/>
      <c r="B77" s="17"/>
      <c r="C77" s="17"/>
      <c r="D77" s="17"/>
      <c r="E77" s="17"/>
    </row>
    <row r="78" spans="1:5" x14ac:dyDescent="0.25">
      <c r="A78" s="17"/>
      <c r="B78" s="17"/>
      <c r="C78" s="17"/>
      <c r="D78" s="17"/>
      <c r="E78" s="17"/>
    </row>
    <row r="79" spans="1:5" x14ac:dyDescent="0.25">
      <c r="A79" s="17"/>
      <c r="B79" s="17"/>
      <c r="C79" s="17"/>
      <c r="D79" s="17"/>
      <c r="E79" s="17"/>
    </row>
    <row r="80" spans="1:5" x14ac:dyDescent="0.25">
      <c r="A80" s="17"/>
      <c r="B80" s="17"/>
      <c r="C80" s="17"/>
      <c r="D80" s="17"/>
      <c r="E80" s="17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H18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2"/>
  <sheetViews>
    <sheetView showGridLines="0" view="pageBreakPreview" zoomScale="90" zoomScaleNormal="70" zoomScaleSheetLayoutView="90" workbookViewId="0"/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8" max="8" width="1.5703125" style="57" customWidth="1"/>
    <col min="9" max="17" width="7" customWidth="1"/>
  </cols>
  <sheetData>
    <row r="1" spans="1:17" x14ac:dyDescent="0.25">
      <c r="A1" s="44" t="s">
        <v>234</v>
      </c>
      <c r="B1" s="504" t="str">
        <f>INDEX(Содержание!$B$3:$G$44,MATCH(A1,Содержание!$A$3:$A$44,0),1)</f>
        <v xml:space="preserve">Дефицит ГБ, в % к ВВП                                   </v>
      </c>
      <c r="C1" s="504"/>
      <c r="D1" s="504"/>
      <c r="E1" s="504"/>
      <c r="F1" s="504"/>
      <c r="G1" s="504"/>
    </row>
    <row r="2" spans="1:17" ht="60" customHeight="1" x14ac:dyDescent="0.25">
      <c r="A2" s="95" t="s">
        <v>30</v>
      </c>
      <c r="B2" s="113" t="s">
        <v>135</v>
      </c>
      <c r="C2" s="113" t="s">
        <v>123</v>
      </c>
      <c r="D2" s="360" t="s">
        <v>32</v>
      </c>
      <c r="E2" s="360"/>
      <c r="F2" s="360"/>
      <c r="G2" s="361"/>
    </row>
    <row r="3" spans="1:17" x14ac:dyDescent="0.25">
      <c r="A3" s="161">
        <v>2019</v>
      </c>
      <c r="B3" s="216">
        <v>-1.848494416469652</v>
      </c>
      <c r="C3" s="216">
        <v>-7.9228995574380443</v>
      </c>
      <c r="D3" s="506" t="s">
        <v>170</v>
      </c>
      <c r="E3" s="506"/>
      <c r="F3" s="506"/>
      <c r="G3" s="506"/>
    </row>
    <row r="4" spans="1:17" ht="15" customHeight="1" x14ac:dyDescent="0.25">
      <c r="A4" s="161">
        <v>2020</v>
      </c>
      <c r="B4" s="216">
        <v>-3.9759385976457775</v>
      </c>
      <c r="C4" s="216">
        <v>-11.55153778512342</v>
      </c>
      <c r="D4" s="342" t="s">
        <v>62</v>
      </c>
      <c r="E4" s="346"/>
      <c r="F4" s="346"/>
      <c r="G4" s="346"/>
    </row>
    <row r="5" spans="1:17" x14ac:dyDescent="0.25">
      <c r="A5" s="161">
        <v>2021</v>
      </c>
      <c r="B5" s="216">
        <v>-3.0193665617247007</v>
      </c>
      <c r="C5" s="216">
        <v>-9.5981635300196011</v>
      </c>
      <c r="D5" s="341" t="s">
        <v>34</v>
      </c>
      <c r="E5" s="341"/>
      <c r="F5" s="341"/>
      <c r="G5" s="342"/>
    </row>
    <row r="6" spans="1:17" ht="15" customHeight="1" x14ac:dyDescent="0.25">
      <c r="A6" s="161">
        <v>2022</v>
      </c>
      <c r="B6" s="216">
        <v>-2.0904099678385455</v>
      </c>
      <c r="C6" s="216">
        <v>-8.0667474187114419</v>
      </c>
      <c r="D6" s="505"/>
      <c r="E6" s="505"/>
      <c r="F6" s="505"/>
      <c r="G6" s="505"/>
    </row>
    <row r="7" spans="1:17" ht="15" customHeight="1" x14ac:dyDescent="0.25">
      <c r="A7" s="162" t="s">
        <v>221</v>
      </c>
      <c r="B7" s="216">
        <v>-2.2999999999999998</v>
      </c>
      <c r="C7" s="216">
        <v>-8.1</v>
      </c>
      <c r="D7" s="505"/>
      <c r="E7" s="505"/>
      <c r="F7" s="505"/>
      <c r="G7" s="505"/>
    </row>
    <row r="8" spans="1:17" x14ac:dyDescent="0.25">
      <c r="A8" s="269" t="s">
        <v>220</v>
      </c>
      <c r="B8" s="216">
        <v>-1.9</v>
      </c>
      <c r="C8" s="216">
        <v>-8.3000000000000007</v>
      </c>
    </row>
    <row r="9" spans="1:17" x14ac:dyDescent="0.25">
      <c r="A9" s="268"/>
    </row>
    <row r="10" spans="1:17" x14ac:dyDescent="0.25">
      <c r="N10" s="331" t="s">
        <v>0</v>
      </c>
      <c r="O10" s="331"/>
      <c r="P10" s="331"/>
      <c r="Q10" s="331"/>
    </row>
    <row r="16" spans="1:17" ht="30.75" customHeight="1" x14ac:dyDescent="0.25">
      <c r="D16" s="116"/>
      <c r="E16" s="116"/>
      <c r="F16" s="116"/>
      <c r="G16" s="116"/>
      <c r="H16" s="435"/>
    </row>
    <row r="17" spans="8:8" x14ac:dyDescent="0.25">
      <c r="H17" s="435"/>
    </row>
    <row r="18" spans="8:8" x14ac:dyDescent="0.25">
      <c r="H18" s="435"/>
    </row>
    <row r="52" spans="4:17" ht="37.5" customHeight="1" x14ac:dyDescent="0.25">
      <c r="D52" s="91"/>
      <c r="E52" s="91"/>
      <c r="F52" s="91"/>
      <c r="G52" s="91"/>
      <c r="I52" s="55"/>
      <c r="J52" s="55"/>
      <c r="K52" s="55"/>
      <c r="L52" s="55"/>
      <c r="M52" s="55"/>
      <c r="N52" s="55"/>
      <c r="O52" s="55"/>
      <c r="P52" s="55"/>
      <c r="Q52" s="55"/>
    </row>
  </sheetData>
  <mergeCells count="9">
    <mergeCell ref="H16:H18"/>
    <mergeCell ref="N10:Q10"/>
    <mergeCell ref="D5:G5"/>
    <mergeCell ref="B1:G1"/>
    <mergeCell ref="D6:G6"/>
    <mergeCell ref="D7:G7"/>
    <mergeCell ref="D2:G2"/>
    <mergeCell ref="D4:G4"/>
    <mergeCell ref="D3:G3"/>
  </mergeCells>
  <dataValidations count="2">
    <dataValidation type="list" allowBlank="1" showInputMessage="1" showErrorMessage="1" sqref="D5">
      <formula1>#REF!</formula1>
    </dataValidation>
    <dataValidation type="list" allowBlank="1" showInputMessage="1" showErrorMessage="1" sqref="D6:D7">
      <formula1>#REF!</formula1>
    </dataValidation>
  </dataValidations>
  <hyperlinks>
    <hyperlink ref="N10:Q10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D4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view="pageBreakPreview" zoomScale="90" zoomScaleNormal="70" zoomScaleSheetLayoutView="90" workbookViewId="0">
      <selection activeCell="L22" sqref="L22"/>
    </sheetView>
  </sheetViews>
  <sheetFormatPr defaultColWidth="9.140625" defaultRowHeight="15" x14ac:dyDescent="0.25"/>
  <cols>
    <col min="1" max="1" width="15.5703125" style="125" customWidth="1"/>
    <col min="2" max="2" width="12.85546875" style="125" bestFit="1" customWidth="1"/>
    <col min="3" max="5" width="9.140625" style="125"/>
    <col min="6" max="6" width="61.28515625" style="125" customWidth="1"/>
    <col min="7" max="7" width="1.5703125" style="57" customWidth="1"/>
    <col min="8" max="16" width="7" style="125" customWidth="1"/>
    <col min="17" max="16384" width="9.140625" style="125"/>
  </cols>
  <sheetData>
    <row r="1" spans="1:16" x14ac:dyDescent="0.25">
      <c r="A1" s="159" t="s">
        <v>233</v>
      </c>
      <c r="B1" s="348" t="str">
        <f>INDEX(Содержание!$B$3:$G$44,MATCH(A1,Содержание!$A$3:$A$45,0),1)</f>
        <v>Исполнение по налоговым поступлениям РБ, млрд. тенге (+перевыполнение/-недоисполнение)</v>
      </c>
      <c r="C1" s="348"/>
      <c r="D1" s="348"/>
      <c r="E1" s="348"/>
      <c r="F1" s="348"/>
    </row>
    <row r="2" spans="1:16" ht="60" customHeight="1" x14ac:dyDescent="0.25">
      <c r="A2" s="160" t="s">
        <v>30</v>
      </c>
      <c r="B2" s="194" t="s">
        <v>169</v>
      </c>
      <c r="C2" s="360" t="s">
        <v>32</v>
      </c>
      <c r="D2" s="360"/>
      <c r="E2" s="360"/>
      <c r="F2" s="361"/>
    </row>
    <row r="3" spans="1:16" x14ac:dyDescent="0.25">
      <c r="A3" s="161">
        <v>2019</v>
      </c>
      <c r="B3" s="176">
        <v>-36.149701770999854</v>
      </c>
      <c r="C3" s="507" t="s">
        <v>170</v>
      </c>
      <c r="D3" s="506"/>
      <c r="E3" s="506"/>
      <c r="F3" s="506"/>
    </row>
    <row r="4" spans="1:16" x14ac:dyDescent="0.25">
      <c r="A4" s="161">
        <v>2020</v>
      </c>
      <c r="B4" s="176">
        <v>15.773214050200295</v>
      </c>
      <c r="C4" s="342" t="s">
        <v>34</v>
      </c>
      <c r="D4" s="346"/>
      <c r="E4" s="346"/>
      <c r="F4" s="346"/>
    </row>
    <row r="5" spans="1:16" x14ac:dyDescent="0.25">
      <c r="A5" s="161">
        <v>2021</v>
      </c>
      <c r="B5" s="176">
        <v>144.13740313860035</v>
      </c>
    </row>
    <row r="6" spans="1:16" ht="15" customHeight="1" x14ac:dyDescent="0.25">
      <c r="A6" s="161">
        <v>2022</v>
      </c>
      <c r="B6" s="176">
        <v>210.04451368420087</v>
      </c>
      <c r="C6" s="505"/>
      <c r="D6" s="505"/>
      <c r="E6" s="505"/>
      <c r="F6" s="505"/>
    </row>
    <row r="7" spans="1:16" ht="15" customHeight="1" x14ac:dyDescent="0.25">
      <c r="A7" s="162">
        <v>2023</v>
      </c>
      <c r="B7" s="176">
        <v>-1366.6080073292997</v>
      </c>
      <c r="C7" s="505"/>
      <c r="D7" s="505"/>
      <c r="E7" s="505"/>
      <c r="F7" s="505"/>
    </row>
    <row r="8" spans="1:16" x14ac:dyDescent="0.25">
      <c r="A8" s="177" t="s">
        <v>220</v>
      </c>
      <c r="B8" s="270">
        <v>-1649</v>
      </c>
    </row>
    <row r="10" spans="1:16" x14ac:dyDescent="0.25">
      <c r="M10" s="331" t="s">
        <v>0</v>
      </c>
      <c r="N10" s="331"/>
      <c r="O10" s="331"/>
      <c r="P10" s="331"/>
    </row>
    <row r="16" spans="1:16" ht="30.75" customHeight="1" x14ac:dyDescent="0.25">
      <c r="C16" s="116"/>
      <c r="D16" s="116"/>
      <c r="E16" s="116"/>
      <c r="F16" s="116"/>
      <c r="G16" s="435"/>
    </row>
    <row r="17" spans="7:7" x14ac:dyDescent="0.25">
      <c r="G17" s="435"/>
    </row>
    <row r="18" spans="7:7" x14ac:dyDescent="0.25">
      <c r="G18" s="435"/>
    </row>
    <row r="52" spans="3:16" ht="37.5" customHeight="1" x14ac:dyDescent="0.25">
      <c r="C52" s="91"/>
      <c r="D52" s="91"/>
      <c r="E52" s="91"/>
      <c r="F52" s="91"/>
      <c r="H52" s="55"/>
      <c r="I52" s="55"/>
      <c r="J52" s="55"/>
      <c r="K52" s="55"/>
      <c r="L52" s="55"/>
      <c r="M52" s="55"/>
      <c r="N52" s="55"/>
      <c r="O52" s="55"/>
      <c r="P52" s="55"/>
    </row>
  </sheetData>
  <mergeCells count="8">
    <mergeCell ref="M10:P10"/>
    <mergeCell ref="G16:G18"/>
    <mergeCell ref="C3:F3"/>
    <mergeCell ref="B1:F1"/>
    <mergeCell ref="C2:F2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4">
      <formula1>#REF!</formula1>
    </dataValidation>
  </dataValidations>
  <hyperlinks>
    <hyperlink ref="M10:P10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52"/>
  <sheetViews>
    <sheetView showGridLines="0" view="pageBreakPreview" zoomScale="70" zoomScaleNormal="70" zoomScaleSheetLayoutView="70" workbookViewId="0">
      <selection activeCell="N10" sqref="N10:Q10"/>
    </sheetView>
  </sheetViews>
  <sheetFormatPr defaultColWidth="9.140625" defaultRowHeight="15" x14ac:dyDescent="0.25"/>
  <cols>
    <col min="1" max="1" width="15.5703125" style="125" customWidth="1"/>
    <col min="2" max="2" width="12.85546875" style="125" bestFit="1" customWidth="1"/>
    <col min="3" max="3" width="16.85546875" style="125" customWidth="1"/>
    <col min="4" max="4" width="16.140625" style="125" customWidth="1"/>
    <col min="5" max="5" width="9.140625" style="125"/>
    <col min="6" max="6" width="14.42578125" style="125" customWidth="1"/>
    <col min="7" max="7" width="31.7109375" style="125" customWidth="1"/>
    <col min="8" max="8" width="4.42578125" style="57" customWidth="1"/>
    <col min="9" max="17" width="7" style="125" customWidth="1"/>
    <col min="18" max="16384" width="9.140625" style="125"/>
  </cols>
  <sheetData>
    <row r="1" spans="1:17" x14ac:dyDescent="0.25">
      <c r="A1" s="274" t="s">
        <v>232</v>
      </c>
      <c r="B1" s="348" t="str">
        <f>INDEX(Содержание!$B$3:$G$45,MATCH(A1,Содержание!$A$3:$A$45,0),1)</f>
        <v>Доли статей затрат государственного бюджета, в %</v>
      </c>
      <c r="C1" s="348"/>
      <c r="D1" s="348"/>
      <c r="E1" s="348"/>
      <c r="F1" s="348"/>
      <c r="G1" s="285"/>
    </row>
    <row r="2" spans="1:17" ht="60" customHeight="1" x14ac:dyDescent="0.25">
      <c r="A2" s="294" t="s">
        <v>30</v>
      </c>
      <c r="B2" s="295" t="s">
        <v>237</v>
      </c>
      <c r="C2" s="295" t="s">
        <v>238</v>
      </c>
      <c r="D2" s="295" t="s">
        <v>239</v>
      </c>
      <c r="E2" s="295" t="s">
        <v>240</v>
      </c>
      <c r="F2" s="296" t="s">
        <v>241</v>
      </c>
      <c r="G2" s="287" t="s">
        <v>32</v>
      </c>
      <c r="I2" s="301"/>
      <c r="J2" s="301"/>
      <c r="K2" s="300"/>
      <c r="L2" s="300"/>
    </row>
    <row r="3" spans="1:17" x14ac:dyDescent="0.25">
      <c r="A3" s="289">
        <v>2019</v>
      </c>
      <c r="B3" s="290">
        <v>17.228926457182141</v>
      </c>
      <c r="C3" s="290">
        <v>9.5436540741680709</v>
      </c>
      <c r="D3" s="290">
        <v>25.611930867001121</v>
      </c>
      <c r="E3" s="290">
        <v>6.7499886496934156</v>
      </c>
      <c r="F3" s="291">
        <v>5.0211636753948303</v>
      </c>
      <c r="G3" s="288" t="s">
        <v>170</v>
      </c>
      <c r="I3" s="298"/>
      <c r="J3" s="298"/>
    </row>
    <row r="4" spans="1:17" ht="15" customHeight="1" x14ac:dyDescent="0.25">
      <c r="A4" s="289">
        <v>2020</v>
      </c>
      <c r="B4" s="290">
        <v>18.781274903291958</v>
      </c>
      <c r="C4" s="290">
        <v>11.693561114537514</v>
      </c>
      <c r="D4" s="290">
        <v>22.583018426657208</v>
      </c>
      <c r="E4" s="290">
        <v>8.40468773011834</v>
      </c>
      <c r="F4" s="291">
        <v>4.5894583000378981</v>
      </c>
      <c r="G4" s="286" t="s">
        <v>34</v>
      </c>
      <c r="I4" s="299"/>
      <c r="J4" s="299"/>
    </row>
    <row r="5" spans="1:17" x14ac:dyDescent="0.25">
      <c r="A5" s="289">
        <v>2021</v>
      </c>
      <c r="B5" s="290">
        <v>20.509595691179126</v>
      </c>
      <c r="C5" s="290">
        <v>12.585569542449315</v>
      </c>
      <c r="D5" s="290">
        <v>22.44278087340496</v>
      </c>
      <c r="E5" s="290">
        <v>6.8705682128350212</v>
      </c>
      <c r="F5" s="291">
        <v>5.7309950013140627</v>
      </c>
      <c r="G5" s="284"/>
    </row>
    <row r="6" spans="1:17" ht="15" customHeight="1" x14ac:dyDescent="0.25">
      <c r="A6" s="289">
        <v>2022</v>
      </c>
      <c r="B6" s="290">
        <v>21.005994815868096</v>
      </c>
      <c r="C6" s="290">
        <v>9.8075378288943256</v>
      </c>
      <c r="D6" s="290">
        <v>20.879831213297791</v>
      </c>
      <c r="E6" s="290">
        <v>6.0644191967179397</v>
      </c>
      <c r="F6" s="291">
        <v>6.3046513549819787</v>
      </c>
      <c r="G6" s="284"/>
    </row>
    <row r="7" spans="1:17" ht="15" customHeight="1" x14ac:dyDescent="0.25">
      <c r="A7" s="289">
        <v>2023</v>
      </c>
      <c r="B7" s="290">
        <v>21.702725891616055</v>
      </c>
      <c r="C7" s="290">
        <v>9.353765205781567</v>
      </c>
      <c r="D7" s="290">
        <v>19.744988798232441</v>
      </c>
      <c r="E7" s="290">
        <v>7.1660403979205922</v>
      </c>
      <c r="F7" s="291">
        <v>6.9717824255698986</v>
      </c>
      <c r="G7" s="284"/>
    </row>
    <row r="8" spans="1:17" x14ac:dyDescent="0.25">
      <c r="A8" s="297" t="s">
        <v>220</v>
      </c>
      <c r="B8" s="292">
        <v>23.855744999571641</v>
      </c>
      <c r="C8" s="292">
        <v>7.1027543913480162</v>
      </c>
      <c r="D8" s="292">
        <v>22.758402402222512</v>
      </c>
      <c r="E8" s="292">
        <v>4.7641239817200205</v>
      </c>
      <c r="F8" s="293">
        <v>10.720240988174396</v>
      </c>
      <c r="G8" s="284"/>
    </row>
    <row r="9" spans="1:17" ht="24" customHeight="1" x14ac:dyDescent="0.25"/>
    <row r="10" spans="1:17" ht="26.25" customHeight="1" x14ac:dyDescent="0.25">
      <c r="N10" s="331" t="s">
        <v>0</v>
      </c>
      <c r="O10" s="331"/>
      <c r="P10" s="331"/>
      <c r="Q10" s="331"/>
    </row>
    <row r="16" spans="1:17" ht="30.75" customHeight="1" x14ac:dyDescent="0.25">
      <c r="C16" s="116"/>
      <c r="D16" s="116"/>
      <c r="E16" s="116"/>
      <c r="F16" s="116"/>
      <c r="G16" s="116"/>
      <c r="H16" s="435"/>
    </row>
    <row r="17" spans="8:8" x14ac:dyDescent="0.25">
      <c r="H17" s="435"/>
    </row>
    <row r="18" spans="8:8" x14ac:dyDescent="0.25">
      <c r="H18" s="435"/>
    </row>
    <row r="52" spans="3:17" ht="37.5" customHeight="1" x14ac:dyDescent="0.25">
      <c r="C52" s="91"/>
      <c r="D52" s="91"/>
      <c r="E52" s="91"/>
      <c r="F52" s="91"/>
      <c r="G52" s="91"/>
      <c r="I52" s="55"/>
      <c r="J52" s="55"/>
      <c r="K52" s="55"/>
      <c r="L52" s="55"/>
      <c r="M52" s="55"/>
      <c r="N52" s="55"/>
      <c r="O52" s="55"/>
      <c r="P52" s="55"/>
      <c r="Q52" s="55"/>
    </row>
  </sheetData>
  <mergeCells count="3">
    <mergeCell ref="N10:Q10"/>
    <mergeCell ref="H16:H18"/>
    <mergeCell ref="B1:F1"/>
  </mergeCells>
  <dataValidations count="2">
    <dataValidation type="list" allowBlank="1" showInputMessage="1" showErrorMessage="1" sqref="F4:G4">
      <formula1>#REF!</formula1>
    </dataValidation>
    <dataValidation type="list" allowBlank="1" showInputMessage="1" showErrorMessage="1" sqref="C6:C7">
      <formula1>#REF!</formula1>
    </dataValidation>
  </dataValidations>
  <hyperlinks>
    <hyperlink ref="N10:Q10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225" t="s">
        <v>3</v>
      </c>
      <c r="B1" s="345" t="str">
        <f>INDEX(Содержание!$B$3:$G$44,MATCH(A1,Содержание!$A$3:$A$44,0),1)</f>
        <v>ВВП, г/г, %</v>
      </c>
      <c r="C1" s="345"/>
      <c r="D1" s="345"/>
      <c r="E1" s="345"/>
      <c r="F1" s="345"/>
      <c r="G1" s="345"/>
      <c r="H1" s="345"/>
      <c r="I1" s="345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59"/>
      <c r="B7" s="59"/>
      <c r="C7" s="59"/>
      <c r="D7" s="59"/>
      <c r="E7" s="59"/>
      <c r="F7" s="59"/>
      <c r="G7" s="59"/>
      <c r="H7" s="59"/>
      <c r="I7" s="59"/>
    </row>
    <row r="8" spans="1:9" x14ac:dyDescent="0.25">
      <c r="A8" s="59"/>
      <c r="B8" s="59"/>
      <c r="C8" s="59"/>
      <c r="D8" s="59"/>
      <c r="E8" s="59"/>
      <c r="F8" s="59"/>
      <c r="G8" s="59"/>
      <c r="H8" s="59"/>
      <c r="I8" s="59"/>
    </row>
    <row r="9" spans="1:9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x14ac:dyDescent="0.25">
      <c r="A10" s="59"/>
      <c r="B10" s="59"/>
      <c r="C10" s="59"/>
      <c r="D10" s="59"/>
      <c r="E10" s="59"/>
      <c r="F10" s="59"/>
      <c r="G10" s="59"/>
      <c r="H10" s="59"/>
      <c r="I10" s="59"/>
    </row>
    <row r="11" spans="1:9" x14ac:dyDescent="0.25">
      <c r="A11" s="59"/>
      <c r="B11" s="59"/>
      <c r="C11" s="59"/>
      <c r="D11" s="59"/>
      <c r="E11" s="59"/>
      <c r="F11" s="59"/>
      <c r="G11" s="59"/>
      <c r="H11" s="59"/>
      <c r="I11" s="59"/>
    </row>
    <row r="12" spans="1:9" x14ac:dyDescent="0.25">
      <c r="A12" s="59"/>
      <c r="B12" s="59"/>
      <c r="C12" s="59"/>
      <c r="D12" s="59"/>
      <c r="E12" s="59"/>
      <c r="F12" s="59"/>
      <c r="G12" s="59"/>
      <c r="H12" s="59"/>
      <c r="I12" s="59"/>
    </row>
    <row r="13" spans="1:9" x14ac:dyDescent="0.25">
      <c r="A13" s="59"/>
      <c r="B13" s="59"/>
      <c r="C13" s="59"/>
      <c r="D13" s="59"/>
      <c r="E13" s="59"/>
      <c r="F13" s="59"/>
      <c r="G13" s="59"/>
      <c r="H13" s="59"/>
      <c r="I13" s="59"/>
    </row>
    <row r="14" spans="1:9" x14ac:dyDescent="0.25">
      <c r="A14" s="59"/>
      <c r="B14" s="59"/>
      <c r="C14" s="59"/>
      <c r="D14" s="59"/>
      <c r="E14" s="59"/>
      <c r="F14" s="59"/>
      <c r="G14" s="59"/>
      <c r="H14" s="59"/>
      <c r="I14" s="59"/>
    </row>
    <row r="15" spans="1:9" x14ac:dyDescent="0.25">
      <c r="A15" s="59"/>
      <c r="B15" s="59"/>
      <c r="C15" s="59"/>
      <c r="D15" s="59"/>
      <c r="E15" s="59"/>
      <c r="F15" s="59"/>
      <c r="G15" s="59"/>
      <c r="H15" s="59"/>
      <c r="I15" s="59"/>
    </row>
    <row r="16" spans="1:9" x14ac:dyDescent="0.25">
      <c r="A16" s="59"/>
      <c r="B16" s="59"/>
      <c r="C16" s="59"/>
      <c r="D16" s="59"/>
      <c r="E16" s="59"/>
      <c r="F16" s="59"/>
      <c r="G16" s="59"/>
      <c r="H16" s="59"/>
      <c r="I16" s="59"/>
    </row>
    <row r="17" spans="1:16" x14ac:dyDescent="0.25">
      <c r="A17" s="59"/>
      <c r="B17" s="59"/>
      <c r="C17" s="59"/>
      <c r="D17" s="59"/>
      <c r="E17" s="59"/>
      <c r="F17" s="59"/>
      <c r="G17" s="59"/>
      <c r="H17" s="59"/>
      <c r="I17" s="59"/>
    </row>
    <row r="18" spans="1:16" x14ac:dyDescent="0.25">
      <c r="A18" s="59"/>
      <c r="B18" s="59"/>
      <c r="C18" s="59"/>
      <c r="D18" s="59"/>
      <c r="E18" s="59"/>
      <c r="F18" s="336" t="s">
        <v>32</v>
      </c>
      <c r="G18" s="336"/>
      <c r="H18" s="336"/>
      <c r="I18" s="336"/>
    </row>
    <row r="19" spans="1:16" x14ac:dyDescent="0.25">
      <c r="A19" s="59"/>
      <c r="B19" s="59"/>
      <c r="C19" s="59"/>
      <c r="D19" s="59"/>
      <c r="E19" s="59"/>
      <c r="F19" s="346" t="s">
        <v>33</v>
      </c>
      <c r="G19" s="346"/>
      <c r="H19" s="346"/>
      <c r="I19" s="346"/>
      <c r="N19" s="13"/>
      <c r="O19" s="13"/>
      <c r="P19" s="13"/>
    </row>
    <row r="20" spans="1:16" x14ac:dyDescent="0.25">
      <c r="A20" s="59"/>
      <c r="B20" s="59"/>
      <c r="C20" s="59"/>
      <c r="D20" s="59"/>
      <c r="E20" s="59"/>
      <c r="F20" s="331" t="s">
        <v>0</v>
      </c>
      <c r="G20" s="331"/>
      <c r="H20" s="331"/>
      <c r="I20" s="331"/>
      <c r="N20" s="13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F19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4" t="s">
        <v>4</v>
      </c>
      <c r="B1" s="345" t="str">
        <f>INDEX(Содержание!$B$3:$G$44,MATCH(A1,Содержание!$A$3:$A$44,0),1)</f>
        <v>Инфляция, г/г, %</v>
      </c>
      <c r="C1" s="345"/>
      <c r="D1" s="345"/>
      <c r="E1" s="345"/>
      <c r="F1" s="345"/>
      <c r="G1" s="345"/>
      <c r="H1" s="345"/>
      <c r="I1" s="345"/>
      <c r="J1" s="66"/>
      <c r="K1" s="66"/>
      <c r="L1" s="66"/>
      <c r="M1" s="66"/>
    </row>
    <row r="18" spans="6:9" x14ac:dyDescent="0.25">
      <c r="F18" s="336" t="s">
        <v>32</v>
      </c>
      <c r="G18" s="336"/>
      <c r="H18" s="336"/>
      <c r="I18" s="336"/>
    </row>
    <row r="19" spans="6:9" x14ac:dyDescent="0.25">
      <c r="F19" s="346" t="s">
        <v>33</v>
      </c>
      <c r="G19" s="346"/>
      <c r="H19" s="346"/>
      <c r="I19" s="346"/>
    </row>
    <row r="20" spans="6:9" x14ac:dyDescent="0.25">
      <c r="F20" s="331" t="s">
        <v>0</v>
      </c>
      <c r="G20" s="331"/>
      <c r="H20" s="331"/>
      <c r="I20" s="331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F19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style="125" customWidth="1"/>
    <col min="2" max="3" width="9.140625" style="125"/>
    <col min="4" max="4" width="12" style="125" customWidth="1"/>
    <col min="5" max="5" width="21" style="125" customWidth="1"/>
    <col min="6" max="16384" width="9.140625" style="125"/>
  </cols>
  <sheetData>
    <row r="1" spans="1:13" x14ac:dyDescent="0.25">
      <c r="A1" s="274" t="s">
        <v>5</v>
      </c>
      <c r="B1" s="345" t="str">
        <f>INDEX(Содержание!$B$3:$G$44,MATCH(A1,Содержание!$A$3:$A$44,0),1)</f>
        <v>Диапазон оценок базовой ставки участниками КДКП</v>
      </c>
      <c r="C1" s="345"/>
      <c r="D1" s="345"/>
      <c r="E1" s="345"/>
      <c r="F1" s="345"/>
      <c r="G1" s="345"/>
      <c r="H1" s="345"/>
      <c r="I1" s="345"/>
      <c r="J1" s="66"/>
      <c r="K1" s="66"/>
      <c r="L1" s="66"/>
      <c r="M1" s="66"/>
    </row>
    <row r="18" spans="6:9" x14ac:dyDescent="0.25">
      <c r="F18" s="336" t="s">
        <v>32</v>
      </c>
      <c r="G18" s="336"/>
      <c r="H18" s="336"/>
      <c r="I18" s="336"/>
    </row>
    <row r="19" spans="6:9" x14ac:dyDescent="0.25">
      <c r="F19" s="346" t="s">
        <v>244</v>
      </c>
      <c r="G19" s="346"/>
      <c r="H19" s="346"/>
      <c r="I19" s="346"/>
    </row>
    <row r="20" spans="6:9" x14ac:dyDescent="0.25">
      <c r="F20" s="331" t="s">
        <v>0</v>
      </c>
      <c r="G20" s="331"/>
      <c r="H20" s="331"/>
      <c r="I20" s="331"/>
    </row>
  </sheetData>
  <mergeCells count="4">
    <mergeCell ref="B1:I1"/>
    <mergeCell ref="F18:I18"/>
    <mergeCell ref="F19:I19"/>
    <mergeCell ref="F20:I20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</cols>
  <sheetData>
    <row r="1" spans="1:13" x14ac:dyDescent="0.25">
      <c r="A1" s="44" t="s">
        <v>6</v>
      </c>
      <c r="B1" s="347" t="str">
        <f>INDEX(Содержание!$B$3:$G$44,MATCH(A1,Содержание!$A$3:$A$44,0),1)</f>
        <v>Карта рисков, основанная на экспертном подходе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9"/>
    </row>
    <row r="26" spans="10:13" x14ac:dyDescent="0.25">
      <c r="J26" s="336" t="s">
        <v>32</v>
      </c>
      <c r="K26" s="336"/>
      <c r="L26" s="336"/>
      <c r="M26" s="336"/>
    </row>
    <row r="27" spans="10:13" x14ac:dyDescent="0.25">
      <c r="J27" s="346" t="s">
        <v>34</v>
      </c>
      <c r="K27" s="346"/>
      <c r="L27" s="346"/>
      <c r="M27" s="346"/>
    </row>
    <row r="28" spans="10:13" x14ac:dyDescent="0.25">
      <c r="J28" s="331" t="s">
        <v>0</v>
      </c>
      <c r="K28" s="331"/>
      <c r="L28" s="331"/>
      <c r="M28" s="331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Содержание!$B$68:$B$81</xm:f>
          </x14:formula1>
          <xm:sqref>J27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8"/>
  <sheetViews>
    <sheetView view="pageBreakPreview" zoomScaleNormal="100" zoomScaleSheetLayoutView="100" workbookViewId="0">
      <selection activeCell="R16" sqref="R16:U16"/>
    </sheetView>
  </sheetViews>
  <sheetFormatPr defaultColWidth="9.140625" defaultRowHeight="15" x14ac:dyDescent="0.25"/>
  <cols>
    <col min="1" max="1" width="18.140625" style="125" customWidth="1"/>
    <col min="2" max="6" width="12.5703125" style="125" customWidth="1"/>
    <col min="7" max="7" width="8.42578125" style="125" customWidth="1"/>
    <col min="8" max="8" width="8.28515625" style="125" customWidth="1"/>
    <col min="9" max="9" width="8.42578125" style="125" customWidth="1"/>
    <col min="10" max="10" width="8.5703125" style="125" customWidth="1"/>
    <col min="11" max="11" width="1.5703125" style="125" customWidth="1"/>
    <col min="12" max="12" width="4.5703125" style="125" customWidth="1"/>
    <col min="13" max="19" width="6.28515625" style="125" customWidth="1"/>
    <col min="20" max="20" width="6" style="125" customWidth="1"/>
    <col min="21" max="21" width="5.42578125" style="125" customWidth="1"/>
    <col min="22" max="16384" width="9.140625" style="125"/>
  </cols>
  <sheetData>
    <row r="1" spans="1:21" x14ac:dyDescent="0.25">
      <c r="A1" s="274" t="s">
        <v>7</v>
      </c>
      <c r="B1" s="350" t="str">
        <f>INDEX(Содержание!$B$3:$G$40,MATCH(A1,Содержание!$A$3:$A$40,0),1)</f>
        <v>Текущий счет платежного баланса</v>
      </c>
      <c r="C1" s="350"/>
      <c r="D1" s="350"/>
      <c r="E1" s="350"/>
      <c r="F1" s="350"/>
      <c r="G1" s="350"/>
      <c r="H1" s="276"/>
      <c r="I1" s="276"/>
      <c r="J1" s="276"/>
      <c r="K1" s="57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5.5" x14ac:dyDescent="0.25">
      <c r="A2" s="277" t="s">
        <v>226</v>
      </c>
      <c r="B2" s="56" t="s">
        <v>227</v>
      </c>
      <c r="C2" s="278" t="s">
        <v>228</v>
      </c>
      <c r="D2" s="278" t="s">
        <v>229</v>
      </c>
      <c r="E2" s="278" t="s">
        <v>230</v>
      </c>
      <c r="F2" s="278" t="s">
        <v>231</v>
      </c>
      <c r="G2" s="351" t="s">
        <v>32</v>
      </c>
      <c r="H2" s="352"/>
      <c r="I2" s="352"/>
      <c r="J2" s="353"/>
      <c r="K2" s="57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5" customHeight="1" x14ac:dyDescent="0.25">
      <c r="A3" s="24">
        <v>2019</v>
      </c>
      <c r="B3" s="302">
        <v>-7</v>
      </c>
      <c r="C3" s="302">
        <v>59.5</v>
      </c>
      <c r="D3" s="302">
        <v>-41.1</v>
      </c>
      <c r="E3" s="302">
        <v>-3.8</v>
      </c>
      <c r="F3" s="302">
        <v>-21.7</v>
      </c>
      <c r="G3" s="354" t="s">
        <v>33</v>
      </c>
      <c r="H3" s="354"/>
      <c r="I3" s="354"/>
      <c r="J3" s="355"/>
      <c r="K3" s="57"/>
      <c r="L3" s="59"/>
      <c r="M3" s="59"/>
      <c r="N3" s="59"/>
      <c r="O3" s="59"/>
      <c r="P3" s="279"/>
      <c r="Q3" s="59"/>
      <c r="R3" s="59"/>
      <c r="S3" s="59"/>
      <c r="T3" s="59"/>
      <c r="U3" s="59"/>
    </row>
    <row r="4" spans="1:21" x14ac:dyDescent="0.25">
      <c r="A4" s="24">
        <v>2020</v>
      </c>
      <c r="B4" s="302">
        <v>-11</v>
      </c>
      <c r="C4" s="302">
        <v>44.1</v>
      </c>
      <c r="D4" s="302">
        <v>-38.1</v>
      </c>
      <c r="E4" s="302">
        <v>-3.2</v>
      </c>
      <c r="F4" s="302">
        <v>-13.7</v>
      </c>
      <c r="G4" s="69"/>
      <c r="H4" s="69"/>
      <c r="I4" s="69"/>
      <c r="J4" s="69"/>
      <c r="K4" s="57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x14ac:dyDescent="0.25">
      <c r="A5" s="24">
        <v>2021</v>
      </c>
      <c r="B5" s="302">
        <v>-2.7</v>
      </c>
      <c r="C5" s="302">
        <v>65.8</v>
      </c>
      <c r="D5" s="302">
        <v>-41.6</v>
      </c>
      <c r="E5" s="302">
        <v>-2.1</v>
      </c>
      <c r="F5" s="302">
        <v>-24.8</v>
      </c>
      <c r="G5" s="69"/>
      <c r="H5" s="69"/>
      <c r="I5" s="69"/>
      <c r="J5" s="69"/>
      <c r="K5" s="57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x14ac:dyDescent="0.25">
      <c r="A6" s="24">
        <v>2022</v>
      </c>
      <c r="B6" s="302">
        <v>7.1</v>
      </c>
      <c r="C6" s="302">
        <v>85.6</v>
      </c>
      <c r="D6" s="302">
        <v>-50.6</v>
      </c>
      <c r="E6" s="302">
        <v>-1.6</v>
      </c>
      <c r="F6" s="302">
        <v>-26.4</v>
      </c>
      <c r="G6" s="59"/>
      <c r="H6" s="59"/>
      <c r="I6" s="59"/>
      <c r="J6" s="59"/>
      <c r="K6" s="57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x14ac:dyDescent="0.25">
      <c r="A7" s="24">
        <v>2023</v>
      </c>
      <c r="B7" s="302">
        <v>-8.6999999999999993</v>
      </c>
      <c r="C7" s="302">
        <v>79.8</v>
      </c>
      <c r="D7" s="302">
        <v>-59.7</v>
      </c>
      <c r="E7" s="302">
        <v>-1.8</v>
      </c>
      <c r="F7" s="302">
        <v>-27</v>
      </c>
      <c r="G7" s="59"/>
      <c r="H7" s="59"/>
      <c r="I7" s="59"/>
      <c r="J7" s="59"/>
      <c r="K7" s="57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x14ac:dyDescent="0.25">
      <c r="A8" s="24">
        <v>2024</v>
      </c>
      <c r="B8" s="302">
        <v>-2.8</v>
      </c>
      <c r="C8" s="302">
        <v>82</v>
      </c>
      <c r="D8" s="302">
        <v>-59.6</v>
      </c>
      <c r="E8" s="302">
        <v>-1.7</v>
      </c>
      <c r="F8" s="302">
        <v>-23.6</v>
      </c>
      <c r="G8" s="59"/>
      <c r="H8" s="59"/>
      <c r="I8" s="59"/>
      <c r="J8" s="59"/>
      <c r="K8" s="57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x14ac:dyDescent="0.25">
      <c r="A9" s="24">
        <v>2025</v>
      </c>
      <c r="B9" s="302">
        <v>-2.5</v>
      </c>
      <c r="C9" s="302">
        <v>87.2</v>
      </c>
      <c r="D9" s="302">
        <v>-61.3</v>
      </c>
      <c r="E9" s="302">
        <v>-2</v>
      </c>
      <c r="F9" s="302">
        <v>-26.4</v>
      </c>
      <c r="G9" s="59"/>
      <c r="H9" s="59"/>
      <c r="I9" s="59"/>
      <c r="J9" s="59"/>
      <c r="K9" s="57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ht="15" customHeight="1" x14ac:dyDescent="0.25">
      <c r="A10" s="24">
        <v>2026</v>
      </c>
      <c r="B10" s="302">
        <v>-4.5999999999999996</v>
      </c>
      <c r="C10" s="302">
        <v>87.1</v>
      </c>
      <c r="D10" s="302">
        <v>-63</v>
      </c>
      <c r="E10" s="302">
        <v>-2.1</v>
      </c>
      <c r="F10" s="302">
        <v>-26.6</v>
      </c>
      <c r="G10" s="59"/>
      <c r="H10" s="59"/>
      <c r="I10" s="59"/>
      <c r="J10" s="59"/>
      <c r="K10" s="57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7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x14ac:dyDescent="0.25">
      <c r="A12" s="59"/>
      <c r="B12" s="59"/>
      <c r="C12" s="59"/>
      <c r="D12" s="59"/>
      <c r="E12" s="59"/>
      <c r="F12" s="59"/>
      <c r="G12" s="280"/>
      <c r="H12" s="59"/>
      <c r="I12" s="59"/>
      <c r="J12" s="59"/>
      <c r="K12" s="57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7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7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7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7"/>
      <c r="L16" s="59"/>
      <c r="M16" s="59"/>
      <c r="N16" s="59"/>
      <c r="O16" s="59"/>
      <c r="P16" s="59"/>
      <c r="Q16" s="59"/>
      <c r="R16" s="356" t="s">
        <v>0</v>
      </c>
      <c r="S16" s="356"/>
      <c r="T16" s="356"/>
      <c r="U16" s="356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4">
    <mergeCell ref="B1:G1"/>
    <mergeCell ref="G2:J2"/>
    <mergeCell ref="G3:J3"/>
    <mergeCell ref="R16:U16"/>
  </mergeCells>
  <hyperlinks>
    <hyperlink ref="R16:U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G4:G5 G3:J3</xm:sqref>
        </x14:dataValidation>
        <x14:dataValidation type="list" allowBlank="1" showInputMessage="1" showErrorMessage="1">
          <x14:formula1>
            <xm:f>Содержание!$A$2:$A$45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42</vt:i4>
      </vt:variant>
      <vt:variant>
        <vt:lpstr>Именованные диапазоны</vt:lpstr>
      </vt:variant>
      <vt:variant>
        <vt:i4>40</vt:i4>
      </vt:variant>
    </vt:vector>
  </HeadingPairs>
  <TitlesOfParts>
    <vt:vector size="82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'10'!tau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2024-09-13T07:25:17Z</dcterms:modified>
</cp:coreProperties>
</file>